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2.1" sheetId="4" r:id="rId4"/>
  </sheets>
  <definedNames>
    <definedName name="_xlnm.Print_Area" localSheetId="0">'Приложение 1'!$A$1:$K$30</definedName>
    <definedName name="_xlnm.Print_Area" localSheetId="1">'Приложение 2'!$A$1:$H$59</definedName>
  </definedNames>
  <calcPr fullCalcOnLoad="1"/>
</workbook>
</file>

<file path=xl/sharedStrings.xml><?xml version="1.0" encoding="utf-8"?>
<sst xmlns="http://schemas.openxmlformats.org/spreadsheetml/2006/main" count="433" uniqueCount="221">
  <si>
    <t>Белоярского района</t>
  </si>
  <si>
    <t>п/п</t>
  </si>
  <si>
    <t>Наименование показателей результатов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</si>
  <si>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</si>
  <si>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</si>
  <si>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</si>
  <si>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2014 г.</t>
  </si>
  <si>
    <t>2015 г.</t>
  </si>
  <si>
    <t>2016 г.</t>
  </si>
  <si>
    <t>2017 г.</t>
  </si>
  <si>
    <t>2018 г.</t>
  </si>
  <si>
    <t>2019 г.</t>
  </si>
  <si>
    <t>2020 г.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</si>
  <si>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</si>
  <si>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</si>
  <si>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</si>
  <si>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</si>
  <si>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</si>
  <si>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</si>
  <si>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</si>
  <si>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</si>
  <si>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</si>
  <si>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Строительство автомобильных дорог общего пользования местного значения, км.</t>
  </si>
  <si>
    <t>Реконструкция автомобильных дорог общего пользования местного значения, км.</t>
  </si>
  <si>
    <t>0,565</t>
  </si>
  <si>
    <t>Ремонт автомобильных дорог общего пользования местного значения, км.</t>
  </si>
  <si>
    <t>0</t>
  </si>
  <si>
    <t>Количество рейсов воздушного транспорта в год, ед.</t>
  </si>
  <si>
    <t>225</t>
  </si>
  <si>
    <t>Количество рейсов</t>
  </si>
  <si>
    <t>автомобильного транспорта в год, ед.</t>
  </si>
  <si>
    <t>8472</t>
  </si>
  <si>
    <t>Количество парковок и стоянок автотранспорта, ед.</t>
  </si>
  <si>
    <t>35</t>
  </si>
  <si>
    <t>1400</t>
  </si>
  <si>
    <t>1430</t>
  </si>
  <si>
    <t>1460</t>
  </si>
  <si>
    <t>1490</t>
  </si>
  <si>
    <t>7500</t>
  </si>
  <si>
    <t>7700</t>
  </si>
  <si>
    <t>Количество светофорных объектов на УДС, шт.</t>
  </si>
  <si>
    <t>Приложение 2</t>
  </si>
  <si>
    <t>Наименование мероприятий муниципальной программы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</si>
  <si>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</si>
  <si>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</si>
  <si>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</si>
  <si>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1.1.</t>
  </si>
  <si>
    <t>Строительство автомобильных дорог общего пользования местного значения</t>
  </si>
  <si>
    <t>УКС</t>
  </si>
  <si>
    <t>бюджет Белоярского района</t>
  </si>
  <si>
    <t>Всего:</t>
  </si>
  <si>
    <t>бюджет автономного округа</t>
  </si>
  <si>
    <t>бюджет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</si>
  <si>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</si>
  <si>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</si>
  <si>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</si>
  <si>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</si>
  <si>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>Воздушный транспорт</t>
  </si>
  <si>
    <t>Автомобильный транспорт</t>
  </si>
  <si>
    <t>Подпрограмма 3 «Повышение безопасности дорожного движения Белоярского района»</t>
  </si>
  <si>
    <t>Белоярского</t>
  </si>
  <si>
    <t>района</t>
  </si>
  <si>
    <t>автономного</t>
  </si>
  <si>
    <t>округа</t>
  </si>
  <si>
    <t xml:space="preserve"> 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</si>
  <si>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</si>
  <si>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1. Подпрограмма 1.«Развитие, совершенствование сети автомобильных дорог в Белоярском районе»</t>
  </si>
  <si>
    <t>Ответственный исполнитель, соисполнитель муниципальной программы (получатель бюджетных средств)</t>
  </si>
  <si>
    <t>Реконструкция автомобильных дорог общего пользования местного значения</t>
  </si>
  <si>
    <t>2. Подпрограмма 2 «Организация транспортного обслуживания населения Белоярского района»</t>
  </si>
  <si>
    <t>Итого по подпрограмме 2</t>
  </si>
  <si>
    <t>Содержание улично-дорожной сети в Белоярском районе</t>
  </si>
  <si>
    <t>Установка и ремонттехнических средств организации дорожного движения</t>
  </si>
  <si>
    <t>Итого по подпрограмме 3</t>
  </si>
  <si>
    <t>Итого по муниципальной прграмме</t>
  </si>
  <si>
    <t>Водный транспорт</t>
  </si>
  <si>
    <t>___________________________</t>
  </si>
  <si>
    <t>__________________</t>
  </si>
  <si>
    <t>Приложение 1</t>
  </si>
  <si>
    <t>2015 год</t>
  </si>
  <si>
    <t>2014 год</t>
  </si>
  <si>
    <t>УКС,  УТиС</t>
  </si>
  <si>
    <t>Количество рейсов водного транспорта в год, ед.</t>
  </si>
  <si>
    <t>Подпрограмма 1 «Развитие, совершенствование сети автомобильных дорог в Белоярском районе»</t>
  </si>
  <si>
    <t>УТиС, КМС</t>
  </si>
  <si>
    <t>1.2.</t>
  </si>
  <si>
    <t>Ремонт ВПП</t>
  </si>
  <si>
    <t>1.3.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</si>
  <si>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</si>
  <si>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</si>
  <si>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</si>
  <si>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</si>
  <si>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</si>
  <si>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</si>
  <si>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</si>
  <si>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</si>
  <si>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</si>
  <si>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Перечень объектов капитального строительства,</t>
  </si>
  <si>
    <t>предусмотренных государственной программой Ханты-Мансийского автономного округа – Югры «Развитие транспортной системы Ханты-Мансийского автономного округа – Югры на 2014 - 2020 годы»</t>
  </si>
  <si>
    <t>N</t>
  </si>
  <si>
    <t>Наименова-ние муниципального образования</t>
  </si>
  <si>
    <t>Наименование объекта</t>
  </si>
  <si>
    <t>Мощно-сть</t>
  </si>
  <si>
    <t>Срок  строительства (проектирова-ния)</t>
  </si>
  <si>
    <t>Источник финансирования</t>
  </si>
  <si>
    <t>Белоярский район</t>
  </si>
  <si>
    <t xml:space="preserve">Реконструкция вертолетной площадки в  д. Нумто </t>
  </si>
  <si>
    <t>900 кв.м.</t>
  </si>
  <si>
    <t>бюджет автономного округа,  местный бюджет</t>
  </si>
  <si>
    <t>Реконструкция вертолетной площадки в д. Юильск</t>
  </si>
  <si>
    <t>Реконструкция вертолетной площадки в с. Полноват</t>
  </si>
  <si>
    <t>Реконструкция вертолетной площадки в с. Ванзеват</t>
  </si>
  <si>
    <t>Реконструкция вертолетной площадки в д. Пашторы</t>
  </si>
  <si>
    <t>Реконструкция вертолетной площадки в с. Тугияны</t>
  </si>
  <si>
    <t>Реконструкция вертолетной площадки в  п. Сосновка</t>
  </si>
  <si>
    <t xml:space="preserve">Строительство автомобильной дороги Югорск – Советский – Верхний Казым – Надым (до границы ХМАО), участок км 474,7 – км 488,9. Мост через р. Ай-Хотьехан; Мост через р. Вон-Хольненгъехан </t>
  </si>
  <si>
    <t>0,104 км</t>
  </si>
  <si>
    <t>программа "Сотрудничество"</t>
  </si>
  <si>
    <t>Строительство автомобильной дороги Югорск – Советский – Верхний Казым – Надым (до границы ХМАО) на участке Андра - Верхний Казым - Надым (до границы ХМАО), участок км 434 – км 528. Участок км 475 (Сосновка) - км 489 (от поворота на Сорум)</t>
  </si>
  <si>
    <t>14,0 км</t>
  </si>
  <si>
    <t>иные внебюджетные источники</t>
  </si>
  <si>
    <t>Строительство автомобильной дороги г.Югорск – г.Советский – п.Верхнеказымский, участок   км 475 (п.Сосновка) – граница Ханты-Мансийского автономного округа - Югры (ПИР)</t>
  </si>
  <si>
    <t>53,0 км</t>
  </si>
  <si>
    <t>12.</t>
  </si>
  <si>
    <t>МО Белоярский район</t>
  </si>
  <si>
    <t xml:space="preserve"> -//-</t>
  </si>
  <si>
    <t>2,99 км</t>
  </si>
  <si>
    <t>бюджет автономного округа, бюджет муниципального образования</t>
  </si>
  <si>
    <t>Реконструкция автомобильной дороги в с.Полноват Белоярского района. 2 этап</t>
  </si>
  <si>
    <t>1727,0                                     2012,18 со съездами</t>
  </si>
  <si>
    <t>2018-2020</t>
  </si>
  <si>
    <t>Объездная автомобильная дорога на участке в 6 микрорайоне г.Белоярский. 1 этап</t>
  </si>
  <si>
    <t>1138,36 м</t>
  </si>
  <si>
    <t>Реконструкция автомобильных дорог г.Белоярский. 1 этап – участок перекресток ул.Молодости – ул.Центральная до перекрестка ул. Боковая – микрорайон Геологов (окончание)</t>
  </si>
  <si>
    <t>1328,86 м</t>
  </si>
  <si>
    <t>2016-2018</t>
  </si>
  <si>
    <t xml:space="preserve"> «Реконструкция автомобильных дорог г.Белоярский. 2 этап – ул.Центральная (участок Гостиница – ул.Молодости)</t>
  </si>
  <si>
    <t>1,664 км</t>
  </si>
  <si>
    <t xml:space="preserve"> «Реконструкция автомобильных дорог г.Белоярский. 3 этап – ул.Центральная (участок  ул.Молодости-Аэропорт)</t>
  </si>
  <si>
    <t>Объездная автомобильная дорога на участке в микрорайоне "Мирный" г.Белоярский. 1 этап (окончание)</t>
  </si>
  <si>
    <t>685,3 м.</t>
  </si>
  <si>
    <t>1.</t>
  </si>
  <si>
    <t>2.</t>
  </si>
  <si>
    <t>3.</t>
  </si>
  <si>
    <t>4.</t>
  </si>
  <si>
    <t>5.</t>
  </si>
  <si>
    <t>6.</t>
  </si>
  <si>
    <t>7.</t>
  </si>
  <si>
    <t>бюджет муниципального образования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</si>
  <si>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</si>
  <si>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</si>
  <si>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</si>
  <si>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</si>
  <si>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</si>
  <si>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</si>
  <si>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</si>
  <si>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</si>
  <si>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</si>
  <si>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 xml:space="preserve">2011 - 2018 </t>
  </si>
  <si>
    <t>2013-2014; 2015</t>
  </si>
  <si>
    <t xml:space="preserve">2018-2020 </t>
  </si>
  <si>
    <t>Приложение 3</t>
  </si>
  <si>
    <t>Количество  дорожных знаков на УДС, ед.</t>
  </si>
  <si>
    <t>Протяженность обслуживаемой УДС, м.п.</t>
  </si>
  <si>
    <t>к муниципальной программе Белоярского района</t>
  </si>
  <si>
    <t>«Развитие транспортной системы на 2014 - 2020 годы»</t>
  </si>
  <si>
    <t>Перечень основных мероприятий муниципальной программы, объемы и источники их финансирования 
на 2014-2015 годы</t>
  </si>
  <si>
    <t>Источники финансирования</t>
  </si>
  <si>
    <t>Цель «Развитие   современной   транспортной    инфраструктуры Белоярского района»</t>
  </si>
  <si>
    <t>Задача 1. Строительство и реконструкция автомобильных дорог общего пользования местного значения</t>
  </si>
  <si>
    <t>Итого по задаче 1</t>
  </si>
  <si>
    <t>Задача 2. Сохранность автомобильных дорог общего пользования местного значения</t>
  </si>
  <si>
    <t>2.1</t>
  </si>
  <si>
    <t>Итого по задаче 2</t>
  </si>
  <si>
    <t>УКС                           УТиС</t>
  </si>
  <si>
    <t>Цель «Создание условий для обеспечения транспортного обслуживания населения Белоярского района»</t>
  </si>
  <si>
    <t>Задача 3. Организация регулярных перевозок пассажиров и багажа автомобильным (кроме такси), воздушным и водным транспортом</t>
  </si>
  <si>
    <t>3.1</t>
  </si>
  <si>
    <t>3.2</t>
  </si>
  <si>
    <t>3.3</t>
  </si>
  <si>
    <t>3.4</t>
  </si>
  <si>
    <t>Цель «Создание условий для обеспечения безопасности дорожного движения Белоярского района»</t>
  </si>
  <si>
    <t>Задача 4.   Обустройство и содержание автомобильных дорог общего пользования местного значения в Белоярском районе</t>
  </si>
  <si>
    <t>4.1</t>
  </si>
  <si>
    <t>4.2</t>
  </si>
  <si>
    <t>Приложение 2.1</t>
  </si>
  <si>
    <t>Перечень основных мероприятий муниципальной программы, объемы и источники их финансирования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</si>
  <si>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</si>
  <si>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</si>
  <si>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</si>
  <si>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2016  год</t>
  </si>
  <si>
    <t>2017  год</t>
  </si>
  <si>
    <t>2018  год</t>
  </si>
  <si>
    <t>2019  год</t>
  </si>
  <si>
    <t>2020  год</t>
  </si>
  <si>
    <t>Управление по транспорту и связи администрации Белоярского района (далее - УТиС), управление капитального строительства администрации Белоярского района(далее - УКС)</t>
  </si>
  <si>
    <t>бюджет Белоярского района, сформированный за счет средств ХМАО-Югры (далее - бюджет автономного округа)</t>
  </si>
  <si>
    <t>1.1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</si>
  <si>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</si>
  <si>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1.2</t>
  </si>
  <si>
    <t>1.3</t>
  </si>
  <si>
    <t>1.4</t>
  </si>
  <si>
    <t>Содержание вертолетных площадок</t>
  </si>
  <si>
    <t>1.5</t>
  </si>
  <si>
    <t>Ремонт вертолетной пл.в д.Юильск</t>
  </si>
  <si>
    <t>Подпрограмма 3 «Повышение безопасности дорожного движения  в Белоярском районе»</t>
  </si>
  <si>
    <t>Создание условий для обеспечения безопасности дорожного движения
(3.1-3.5)</t>
  </si>
  <si>
    <t>Ремонт технических средств</t>
  </si>
  <si>
    <t>Содержание автомобильных дорог</t>
  </si>
  <si>
    <t>Итого по муниципальной программе</t>
  </si>
  <si>
    <r>
      <t>Строительство (реконструкция), капитальный ремонт и ремонт автомобильных дорог общего пользования местного значени</t>
    </r>
    <r>
      <rPr>
        <sz val="10"/>
        <rFont val="Times New Roman"/>
        <family val="1"/>
      </rPr>
      <t>я (1.1-1.3)</t>
    </r>
  </si>
  <si>
    <t>_____________</t>
  </si>
  <si>
    <t>Целевые показатели муниципальной программы</t>
  </si>
  <si>
    <t>______________</t>
  </si>
  <si>
    <t>-</t>
  </si>
  <si>
    <t>Создание условий для предоставления транспортных услуг, организации транспортного обслуживания населения Белоярского района (2.1-2.4)</t>
  </si>
  <si>
    <t>Количество отремонтированных ВПП  ед.</t>
  </si>
  <si>
    <t>3. Подпрограмма 3  «Повышение безопасности дорожного движения в Белоярском районе»</t>
  </si>
  <si>
    <t>2011–2016</t>
  </si>
  <si>
    <t>2015-2016; 2020</t>
  </si>
  <si>
    <t>программа "Сотрудничество", Федеральный бюджет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</si>
</sst>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indent="5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indent="12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1" fillId="0" borderId="0" xfId="51" applyNumberFormat="1" applyFont="1" applyFill="1" applyBorder="1" applyAlignment="1" applyProtection="1">
      <alignment vertical="top"/>
      <protection/>
    </xf>
    <xf numFmtId="0" fontId="0" fillId="0" borderId="0" xfId="51" applyNumberFormat="1" applyFont="1" applyFill="1" applyBorder="1" applyAlignment="1" applyProtection="1">
      <alignment vertical="top"/>
      <protection/>
    </xf>
    <xf numFmtId="0" fontId="9" fillId="0" borderId="0" xfId="53" applyFont="1" applyAlignment="1">
      <alignment horizontal="right" vertical="center"/>
      <protection/>
    </xf>
    <xf numFmtId="0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34" borderId="11" xfId="51" applyNumberFormat="1" applyFont="1" applyFill="1" applyBorder="1" applyAlignment="1" applyProtection="1">
      <alignment horizontal="left" vertical="center"/>
      <protection/>
    </xf>
    <xf numFmtId="0" fontId="1" fillId="34" borderId="13" xfId="51" applyNumberFormat="1" applyFont="1" applyFill="1" applyBorder="1" applyAlignment="1" applyProtection="1">
      <alignment horizontal="center" vertical="center"/>
      <protection/>
    </xf>
    <xf numFmtId="164" fontId="1" fillId="34" borderId="11" xfId="51" applyNumberFormat="1" applyFont="1" applyFill="1" applyBorder="1" applyAlignment="1" applyProtection="1">
      <alignment horizontal="center" vertical="center"/>
      <protection/>
    </xf>
    <xf numFmtId="0" fontId="1" fillId="34" borderId="13" xfId="51" applyNumberFormat="1" applyFont="1" applyFill="1" applyBorder="1" applyAlignment="1" applyProtection="1">
      <alignment horizontal="center" vertical="center" wrapText="1"/>
      <protection/>
    </xf>
    <xf numFmtId="0" fontId="1" fillId="34" borderId="10" xfId="51" applyNumberFormat="1" applyFont="1" applyFill="1" applyBorder="1" applyAlignment="1" applyProtection="1">
      <alignment horizontal="center" vertical="center" wrapText="1"/>
      <protection/>
    </xf>
    <xf numFmtId="164" fontId="1" fillId="34" borderId="11" xfId="51" applyNumberFormat="1" applyFont="1" applyFill="1" applyBorder="1" applyAlignment="1" applyProtection="1">
      <alignment horizontal="center" vertical="center" wrapText="1"/>
      <protection/>
    </xf>
    <xf numFmtId="0" fontId="1" fillId="34" borderId="13" xfId="51" applyNumberFormat="1" applyFont="1" applyFill="1" applyBorder="1" applyAlignment="1" applyProtection="1">
      <alignment horizontal="center" vertical="top"/>
      <protection/>
    </xf>
    <xf numFmtId="0" fontId="1" fillId="34" borderId="13" xfId="51" applyNumberFormat="1" applyFont="1" applyFill="1" applyBorder="1" applyAlignment="1" applyProtection="1">
      <alignment horizontal="left" vertical="top"/>
      <protection/>
    </xf>
    <xf numFmtId="0" fontId="1" fillId="34" borderId="11" xfId="51" applyNumberFormat="1" applyFont="1" applyFill="1" applyBorder="1" applyAlignment="1" applyProtection="1">
      <alignment horizontal="left" vertical="top" wrapText="1"/>
      <protection/>
    </xf>
    <xf numFmtId="0" fontId="0" fillId="34" borderId="10" xfId="51" applyNumberFormat="1" applyFont="1" applyFill="1" applyBorder="1" applyAlignment="1" applyProtection="1">
      <alignment horizontal="left" vertical="top"/>
      <protection/>
    </xf>
    <xf numFmtId="0" fontId="1" fillId="0" borderId="11" xfId="51" applyNumberFormat="1" applyFont="1" applyFill="1" applyBorder="1" applyAlignment="1" applyProtection="1">
      <alignment horizontal="left" vertical="top" wrapText="1"/>
      <protection/>
    </xf>
    <xf numFmtId="0" fontId="1" fillId="0" borderId="13" xfId="51" applyNumberFormat="1" applyFont="1" applyFill="1" applyBorder="1" applyAlignment="1" applyProtection="1">
      <alignment horizontal="center" vertical="center" wrapText="1"/>
      <protection/>
    </xf>
    <xf numFmtId="164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0" borderId="0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left" vertical="top"/>
      <protection/>
    </xf>
    <xf numFmtId="0" fontId="1" fillId="0" borderId="11" xfId="51" applyNumberFormat="1" applyFont="1" applyFill="1" applyBorder="1" applyAlignment="1" applyProtection="1">
      <alignment horizontal="left" vertical="top"/>
      <protection/>
    </xf>
    <xf numFmtId="0" fontId="0" fillId="0" borderId="10" xfId="51" applyNumberFormat="1" applyFont="1" applyFill="1" applyBorder="1" applyAlignment="1" applyProtection="1">
      <alignment horizontal="left" vertical="top"/>
      <protection/>
    </xf>
    <xf numFmtId="0" fontId="1" fillId="34" borderId="11" xfId="51" applyNumberFormat="1" applyFont="1" applyFill="1" applyBorder="1" applyAlignment="1" applyProtection="1">
      <alignment horizontal="center" vertical="center"/>
      <protection/>
    </xf>
    <xf numFmtId="0" fontId="1" fillId="34" borderId="11" xfId="51" applyNumberFormat="1" applyFont="1" applyFill="1" applyBorder="1" applyAlignment="1" applyProtection="1">
      <alignment horizontal="center" vertical="center" wrapText="1"/>
      <protection/>
    </xf>
    <xf numFmtId="164" fontId="1" fillId="34" borderId="11" xfId="51" applyNumberFormat="1" applyFont="1" applyFill="1" applyBorder="1" applyAlignment="1" applyProtection="1">
      <alignment horizontal="center" vertical="center" readingOrder="1"/>
      <protection/>
    </xf>
    <xf numFmtId="0" fontId="1" fillId="0" borderId="12" xfId="51" applyNumberFormat="1" applyFont="1" applyFill="1" applyBorder="1" applyAlignment="1" applyProtection="1">
      <alignment horizontal="left" vertical="top"/>
      <protection/>
    </xf>
    <xf numFmtId="164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left" vertical="top" wrapText="1"/>
      <protection/>
    </xf>
    <xf numFmtId="0" fontId="1" fillId="0" borderId="12" xfId="51" applyNumberFormat="1" applyFont="1" applyFill="1" applyBorder="1" applyAlignment="1" applyProtection="1">
      <alignment horizontal="left" vertical="top" indent="2"/>
      <protection/>
    </xf>
    <xf numFmtId="0" fontId="1" fillId="0" borderId="14" xfId="51" applyNumberFormat="1" applyFont="1" applyFill="1" applyBorder="1" applyAlignment="1" applyProtection="1">
      <alignment horizontal="left" vertical="top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Border="1" applyAlignment="1">
      <alignment vertical="center" wrapText="1"/>
      <protection/>
    </xf>
    <xf numFmtId="180" fontId="10" fillId="0" borderId="0" xfId="53" applyNumberFormat="1" applyFont="1" applyBorder="1" applyAlignment="1">
      <alignment horizontal="center" vertical="center" wrapText="1"/>
      <protection/>
    </xf>
    <xf numFmtId="180" fontId="10" fillId="34" borderId="0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vertical="center"/>
      <protection/>
    </xf>
    <xf numFmtId="0" fontId="11" fillId="0" borderId="0" xfId="53" applyFont="1" applyAlignment="1">
      <alignment horizontal="left" vertical="center"/>
      <protection/>
    </xf>
    <xf numFmtId="0" fontId="11" fillId="0" borderId="0" xfId="53" applyFont="1" applyAlignment="1">
      <alignment horizontal="right" vertical="center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vertical="center" wrapText="1"/>
      <protection/>
    </xf>
    <xf numFmtId="180" fontId="7" fillId="0" borderId="11" xfId="53" applyNumberFormat="1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vertical="center" wrapText="1"/>
      <protection/>
    </xf>
    <xf numFmtId="180" fontId="11" fillId="0" borderId="11" xfId="53" applyNumberFormat="1" applyFont="1" applyBorder="1" applyAlignment="1">
      <alignment horizontal="center" vertical="center" wrapText="1"/>
      <protection/>
    </xf>
    <xf numFmtId="49" fontId="11" fillId="0" borderId="11" xfId="53" applyNumberFormat="1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left" vertical="center" wrapText="1" indent="2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 indent="2"/>
    </xf>
    <xf numFmtId="0" fontId="11" fillId="0" borderId="11" xfId="53" applyFont="1" applyBorder="1" applyAlignment="1">
      <alignment horizontal="left" vertical="center" wrapText="1" indent="2"/>
      <protection/>
    </xf>
    <xf numFmtId="0" fontId="1" fillId="0" borderId="14" xfId="51" applyNumberFormat="1" applyFont="1" applyFill="1" applyBorder="1" applyAlignment="1" applyProtection="1">
      <alignment horizontal="left" vertical="top" indent="2"/>
      <protection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49" fillId="33" borderId="11" xfId="52" applyFont="1" applyFill="1" applyBorder="1" applyAlignment="1">
      <alignment horizontal="left"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49" fillId="33" borderId="11" xfId="52" applyFont="1" applyFill="1" applyBorder="1" applyAlignment="1">
      <alignment horizontal="center" vertical="center"/>
      <protection/>
    </xf>
    <xf numFmtId="0" fontId="49" fillId="0" borderId="11" xfId="0" applyFont="1" applyBorder="1" applyAlignment="1">
      <alignment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 indent="10"/>
      <protection/>
    </xf>
    <xf numFmtId="0" fontId="1" fillId="0" borderId="16" xfId="0" applyNumberFormat="1" applyFont="1" applyFill="1" applyBorder="1" applyAlignment="1" applyProtection="1">
      <alignment horizontal="left" vertical="top" wrapText="1" indent="10"/>
      <protection/>
    </xf>
    <xf numFmtId="0" fontId="1" fillId="0" borderId="17" xfId="0" applyNumberFormat="1" applyFont="1" applyFill="1" applyBorder="1" applyAlignment="1" applyProtection="1">
      <alignment horizontal="left" vertical="top" wrapText="1" indent="10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53" applyFont="1" applyAlignment="1">
      <alignment horizontal="center" vertical="center"/>
      <protection/>
    </xf>
    <xf numFmtId="164" fontId="1" fillId="0" borderId="11" xfId="51" applyNumberFormat="1" applyFont="1" applyFill="1" applyBorder="1" applyAlignment="1" applyProtection="1">
      <alignment horizontal="center" vertical="center" wrapText="1"/>
      <protection/>
    </xf>
    <xf numFmtId="164" fontId="1" fillId="0" borderId="11" xfId="51" applyNumberFormat="1" applyFont="1" applyFill="1" applyBorder="1" applyAlignment="1" applyProtection="1">
      <alignment horizontal="center" vertical="center"/>
      <protection/>
    </xf>
    <xf numFmtId="0" fontId="0" fillId="0" borderId="0" xfId="51" applyNumberFormat="1" applyFont="1" applyFill="1" applyBorder="1" applyAlignment="1" applyProtection="1">
      <alignment horizontal="center" vertical="top"/>
      <protection/>
    </xf>
    <xf numFmtId="164" fontId="1" fillId="0" borderId="12" xfId="51" applyNumberFormat="1" applyFont="1" applyFill="1" applyBorder="1" applyAlignment="1" applyProtection="1">
      <alignment horizontal="center" vertical="center"/>
      <protection/>
    </xf>
    <xf numFmtId="0" fontId="0" fillId="0" borderId="11" xfId="51" applyNumberFormat="1" applyFont="1" applyFill="1" applyBorder="1" applyAlignment="1" applyProtection="1">
      <alignment horizontal="center" vertical="top"/>
      <protection/>
    </xf>
    <xf numFmtId="0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2" xfId="51" applyNumberFormat="1" applyFont="1" applyFill="1" applyBorder="1" applyAlignment="1" applyProtection="1">
      <alignment horizontal="center" vertical="center"/>
      <protection/>
    </xf>
    <xf numFmtId="0" fontId="1" fillId="0" borderId="14" xfId="51" applyNumberFormat="1" applyFont="1" applyFill="1" applyBorder="1" applyAlignment="1" applyProtection="1">
      <alignment horizontal="center" vertical="center"/>
      <protection/>
    </xf>
    <xf numFmtId="0" fontId="1" fillId="0" borderId="10" xfId="51" applyNumberFormat="1" applyFont="1" applyFill="1" applyBorder="1" applyAlignment="1" applyProtection="1">
      <alignment horizontal="center" vertical="center"/>
      <protection/>
    </xf>
    <xf numFmtId="0" fontId="1" fillId="0" borderId="12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8" xfId="51" applyNumberFormat="1" applyFont="1" applyFill="1" applyBorder="1" applyAlignment="1" applyProtection="1">
      <alignment horizontal="center" vertical="center" wrapText="1"/>
      <protection/>
    </xf>
    <xf numFmtId="0" fontId="1" fillId="0" borderId="19" xfId="51" applyNumberFormat="1" applyFont="1" applyFill="1" applyBorder="1" applyAlignment="1" applyProtection="1">
      <alignment horizontal="center" vertical="center" wrapText="1"/>
      <protection/>
    </xf>
    <xf numFmtId="0" fontId="1" fillId="0" borderId="20" xfId="51" applyNumberFormat="1" applyFont="1" applyFill="1" applyBorder="1" applyAlignment="1" applyProtection="1">
      <alignment horizontal="center" vertical="center" wrapText="1"/>
      <protection/>
    </xf>
    <xf numFmtId="0" fontId="1" fillId="0" borderId="13" xfId="51" applyNumberFormat="1" applyFont="1" applyFill="1" applyBorder="1" applyAlignment="1" applyProtection="1">
      <alignment vertical="center"/>
      <protection/>
    </xf>
    <xf numFmtId="0" fontId="1" fillId="0" borderId="16" xfId="51" applyNumberFormat="1" applyFont="1" applyFill="1" applyBorder="1" applyAlignment="1" applyProtection="1">
      <alignment vertical="center"/>
      <protection/>
    </xf>
    <xf numFmtId="0" fontId="1" fillId="0" borderId="17" xfId="51" applyNumberFormat="1" applyFont="1" applyFill="1" applyBorder="1" applyAlignment="1" applyProtection="1">
      <alignment vertical="center"/>
      <protection/>
    </xf>
    <xf numFmtId="0" fontId="1" fillId="0" borderId="13" xfId="51" applyNumberFormat="1" applyFont="1" applyFill="1" applyBorder="1" applyAlignment="1" applyProtection="1">
      <alignment vertical="top"/>
      <protection/>
    </xf>
    <xf numFmtId="0" fontId="1" fillId="0" borderId="16" xfId="51" applyNumberFormat="1" applyFont="1" applyFill="1" applyBorder="1" applyAlignment="1" applyProtection="1">
      <alignment vertical="top"/>
      <protection/>
    </xf>
    <xf numFmtId="0" fontId="1" fillId="0" borderId="17" xfId="51" applyNumberFormat="1" applyFont="1" applyFill="1" applyBorder="1" applyAlignment="1" applyProtection="1">
      <alignment vertical="top"/>
      <protection/>
    </xf>
    <xf numFmtId="0" fontId="0" fillId="0" borderId="12" xfId="51" applyNumberFormat="1" applyFont="1" applyFill="1" applyBorder="1" applyAlignment="1" applyProtection="1">
      <alignment horizontal="left" vertical="top"/>
      <protection/>
    </xf>
    <xf numFmtId="0" fontId="0" fillId="0" borderId="14" xfId="51" applyNumberFormat="1" applyFont="1" applyFill="1" applyBorder="1" applyAlignment="1" applyProtection="1">
      <alignment horizontal="left" vertical="top"/>
      <protection/>
    </xf>
    <xf numFmtId="0" fontId="0" fillId="0" borderId="10" xfId="51" applyNumberFormat="1" applyFont="1" applyFill="1" applyBorder="1" applyAlignment="1" applyProtection="1">
      <alignment horizontal="left" vertical="top"/>
      <protection/>
    </xf>
    <xf numFmtId="0" fontId="1" fillId="34" borderId="12" xfId="51" applyNumberFormat="1" applyFont="1" applyFill="1" applyBorder="1" applyAlignment="1" applyProtection="1">
      <alignment horizontal="center" vertical="center"/>
      <protection/>
    </xf>
    <xf numFmtId="0" fontId="1" fillId="34" borderId="14" xfId="51" applyNumberFormat="1" applyFont="1" applyFill="1" applyBorder="1" applyAlignment="1" applyProtection="1">
      <alignment horizontal="center" vertical="center"/>
      <protection/>
    </xf>
    <xf numFmtId="0" fontId="1" fillId="34" borderId="10" xfId="51" applyNumberFormat="1" applyFont="1" applyFill="1" applyBorder="1" applyAlignment="1" applyProtection="1">
      <alignment horizontal="center" vertical="center"/>
      <protection/>
    </xf>
    <xf numFmtId="0" fontId="1" fillId="34" borderId="12" xfId="51" applyNumberFormat="1" applyFont="1" applyFill="1" applyBorder="1" applyAlignment="1" applyProtection="1">
      <alignment horizontal="center" vertical="center" wrapText="1"/>
      <protection/>
    </xf>
    <xf numFmtId="0" fontId="0" fillId="34" borderId="14" xfId="51" applyNumberFormat="1" applyFont="1" applyFill="1" applyBorder="1" applyAlignment="1" applyProtection="1">
      <alignment horizontal="center" vertical="center"/>
      <protection/>
    </xf>
    <xf numFmtId="0" fontId="0" fillId="34" borderId="10" xfId="51" applyNumberFormat="1" applyFont="1" applyFill="1" applyBorder="1" applyAlignment="1" applyProtection="1">
      <alignment horizontal="center" vertical="center"/>
      <protection/>
    </xf>
    <xf numFmtId="0" fontId="1" fillId="34" borderId="13" xfId="51" applyNumberFormat="1" applyFont="1" applyFill="1" applyBorder="1" applyAlignment="1" applyProtection="1">
      <alignment horizontal="center" vertical="top"/>
      <protection/>
    </xf>
    <xf numFmtId="0" fontId="1" fillId="34" borderId="16" xfId="51" applyNumberFormat="1" applyFont="1" applyFill="1" applyBorder="1" applyAlignment="1" applyProtection="1">
      <alignment horizontal="center" vertical="top"/>
      <protection/>
    </xf>
    <xf numFmtId="0" fontId="1" fillId="34" borderId="13" xfId="51" applyNumberFormat="1" applyFont="1" applyFill="1" applyBorder="1" applyAlignment="1" applyProtection="1">
      <alignment horizontal="center" vertical="center" wrapText="1"/>
      <protection/>
    </xf>
    <xf numFmtId="0" fontId="1" fillId="34" borderId="16" xfId="51" applyNumberFormat="1" applyFont="1" applyFill="1" applyBorder="1" applyAlignment="1" applyProtection="1">
      <alignment horizontal="center" vertical="center" wrapText="1"/>
      <protection/>
    </xf>
    <xf numFmtId="0" fontId="1" fillId="34" borderId="21" xfId="51" applyNumberFormat="1" applyFont="1" applyFill="1" applyBorder="1" applyAlignment="1" applyProtection="1">
      <alignment horizontal="center" vertical="center" wrapText="1"/>
      <protection/>
    </xf>
    <xf numFmtId="0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34" borderId="14" xfId="51" applyNumberFormat="1" applyFont="1" applyFill="1" applyBorder="1" applyAlignment="1" applyProtection="1">
      <alignment horizontal="center" vertical="center" wrapText="1"/>
      <protection/>
    </xf>
    <xf numFmtId="0" fontId="1" fillId="34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top"/>
      <protection/>
    </xf>
    <xf numFmtId="0" fontId="0" fillId="0" borderId="14" xfId="51" applyNumberFormat="1" applyFont="1" applyFill="1" applyBorder="1" applyAlignment="1" applyProtection="1">
      <alignment horizontal="center" vertical="top"/>
      <protection/>
    </xf>
    <xf numFmtId="164" fontId="1" fillId="0" borderId="12" xfId="51" applyNumberFormat="1" applyFont="1" applyFill="1" applyBorder="1" applyAlignment="1" applyProtection="1">
      <alignment horizontal="center" vertical="center" wrapText="1"/>
      <protection/>
    </xf>
    <xf numFmtId="0" fontId="1" fillId="0" borderId="11" xfId="51" applyNumberFormat="1" applyFont="1" applyFill="1" applyBorder="1" applyAlignment="1" applyProtection="1">
      <alignment horizontal="center" vertical="top"/>
      <protection/>
    </xf>
    <xf numFmtId="0" fontId="1" fillId="0" borderId="22" xfId="51" applyNumberFormat="1" applyFont="1" applyFill="1" applyBorder="1" applyAlignment="1" applyProtection="1">
      <alignment horizontal="center" vertical="center" wrapText="1"/>
      <protection/>
    </xf>
    <xf numFmtId="0" fontId="1" fillId="0" borderId="23" xfId="51" applyNumberFormat="1" applyFont="1" applyFill="1" applyBorder="1" applyAlignment="1" applyProtection="1">
      <alignment horizontal="center" vertical="center" wrapText="1"/>
      <protection/>
    </xf>
    <xf numFmtId="0" fontId="1" fillId="0" borderId="24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51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center" vertical="top" wrapText="1"/>
      <protection/>
    </xf>
    <xf numFmtId="0" fontId="0" fillId="34" borderId="12" xfId="51" applyNumberFormat="1" applyFont="1" applyFill="1" applyBorder="1" applyAlignment="1" applyProtection="1">
      <alignment horizontal="left" vertical="top"/>
      <protection/>
    </xf>
    <xf numFmtId="0" fontId="0" fillId="34" borderId="14" xfId="51" applyNumberFormat="1" applyFont="1" applyFill="1" applyBorder="1" applyAlignment="1" applyProtection="1">
      <alignment horizontal="left" vertical="top"/>
      <protection/>
    </xf>
    <xf numFmtId="0" fontId="0" fillId="34" borderId="10" xfId="51" applyNumberFormat="1" applyFont="1" applyFill="1" applyBorder="1" applyAlignment="1" applyProtection="1">
      <alignment horizontal="left" vertical="top"/>
      <protection/>
    </xf>
    <xf numFmtId="0" fontId="11" fillId="0" borderId="0" xfId="53" applyFont="1" applyAlignment="1">
      <alignment horizontal="center" vertical="center"/>
      <protection/>
    </xf>
    <xf numFmtId="0" fontId="50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horizontal="center" vertical="center" wrapText="1"/>
      <protection/>
    </xf>
    <xf numFmtId="49" fontId="11" fillId="0" borderId="14" xfId="53" applyNumberFormat="1" applyFont="1" applyBorder="1" applyAlignment="1">
      <alignment horizontal="center" vertical="center" wrapText="1"/>
      <protection/>
    </xf>
    <xf numFmtId="49" fontId="11" fillId="0" borderId="10" xfId="53" applyNumberFormat="1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49" fontId="11" fillId="0" borderId="11" xfId="53" applyNumberFormat="1" applyFont="1" applyBorder="1" applyAlignment="1">
      <alignment horizontal="center" vertical="center" wrapText="1"/>
      <protection/>
    </xf>
    <xf numFmtId="16" fontId="11" fillId="0" borderId="11" xfId="53" applyNumberFormat="1" applyFont="1" applyBorder="1" applyAlignment="1">
      <alignment horizontal="left" vertical="center" wrapText="1" indent="4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3" xfId="53" applyNumberFormat="1" applyFont="1" applyBorder="1" applyAlignment="1">
      <alignment horizontal="center" vertical="center" wrapText="1"/>
      <protection/>
    </xf>
    <xf numFmtId="49" fontId="11" fillId="0" borderId="16" xfId="53" applyNumberFormat="1" applyFont="1" applyBorder="1" applyAlignment="1">
      <alignment horizontal="center" vertical="center" wrapText="1"/>
      <protection/>
    </xf>
    <xf numFmtId="49" fontId="11" fillId="0" borderId="17" xfId="53" applyNumberFormat="1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10" xfId="51"/>
    <cellStyle name="Обычный 2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SheetLayoutView="75" workbookViewId="0" topLeftCell="A1">
      <selection activeCell="B26" sqref="B26"/>
    </sheetView>
  </sheetViews>
  <sheetFormatPr defaultColWidth="9.140625" defaultRowHeight="12.75"/>
  <cols>
    <col min="1" max="1" width="7.28125" style="0" customWidth="1"/>
    <col min="2" max="2" width="52.421875" style="0" customWidth="1"/>
    <col min="3" max="3" width="27.57421875" style="0" customWidth="1"/>
    <col min="4" max="7" width="9.57421875" style="0" customWidth="1"/>
    <col min="8" max="8" width="9.8515625" style="0" customWidth="1"/>
    <col min="9" max="9" width="9.7109375" style="0" customWidth="1"/>
    <col min="10" max="10" width="10.57421875" style="0" customWidth="1"/>
    <col min="11" max="11" width="21.140625" style="0" customWidth="1"/>
    <col min="12" max="13" width="9.57421875" style="0" customWidth="1"/>
  </cols>
  <sheetData>
    <row r="1" spans="1:11" ht="15.75">
      <c r="A1" s="11"/>
      <c r="B1" s="11"/>
      <c r="C1" s="11"/>
      <c r="D1" s="11"/>
      <c r="E1" s="11"/>
      <c r="F1" s="11"/>
      <c r="G1" s="111" t="s">
        <v>78</v>
      </c>
      <c r="H1" s="111"/>
      <c r="I1" s="111"/>
      <c r="J1" s="111"/>
      <c r="K1" s="111"/>
    </row>
    <row r="2" spans="1:11" ht="15.75">
      <c r="A2" s="11"/>
      <c r="B2" s="11"/>
      <c r="C2" s="11"/>
      <c r="D2" s="11"/>
      <c r="E2" s="11"/>
      <c r="F2" s="11"/>
      <c r="G2" s="111" t="s">
        <v>164</v>
      </c>
      <c r="H2" s="111"/>
      <c r="I2" s="111"/>
      <c r="J2" s="111"/>
      <c r="K2" s="111"/>
    </row>
    <row r="3" spans="1:11" ht="15.75">
      <c r="A3" s="11"/>
      <c r="B3" s="11"/>
      <c r="C3" s="11"/>
      <c r="D3" s="11"/>
      <c r="E3" s="11"/>
      <c r="F3" s="11"/>
      <c r="G3" s="111" t="s">
        <v>165</v>
      </c>
      <c r="H3" s="111"/>
      <c r="I3" s="111"/>
      <c r="J3" s="111"/>
      <c r="K3" s="111"/>
    </row>
    <row r="4" spans="1:11" ht="15.75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8" customHeight="1"/>
    <row r="6" spans="1:11" ht="15.75">
      <c r="A6" s="109" t="s">
        <v>212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56.25" customHeight="1">
      <c r="A8" s="91" t="s">
        <v>1</v>
      </c>
      <c r="B8" s="93" t="s">
        <v>2</v>
      </c>
      <c r="C8" s="93" t="s">
        <v>3</v>
      </c>
      <c r="D8" s="95" t="s">
        <v>4</v>
      </c>
      <c r="E8" s="96"/>
      <c r="F8" s="96"/>
      <c r="G8" s="96"/>
      <c r="H8" s="96"/>
      <c r="I8" s="96"/>
      <c r="J8" s="97"/>
      <c r="K8" s="101" t="s">
        <v>5</v>
      </c>
    </row>
    <row r="9" spans="1:11" ht="27" customHeight="1">
      <c r="A9" s="92"/>
      <c r="B9" s="94"/>
      <c r="C9" s="94"/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102"/>
    </row>
    <row r="10" spans="1:11" ht="15.75">
      <c r="A10" s="7" t="s">
        <v>13</v>
      </c>
      <c r="B10" s="7" t="s">
        <v>14</v>
      </c>
      <c r="C10" s="3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8">
        <v>8</v>
      </c>
      <c r="I10" s="7">
        <v>9</v>
      </c>
      <c r="J10" s="7" t="s">
        <v>20</v>
      </c>
      <c r="K10" s="2" t="s">
        <v>21</v>
      </c>
    </row>
    <row r="11" spans="1:11" ht="15.75">
      <c r="A11" s="98" t="s">
        <v>66</v>
      </c>
      <c r="B11" s="99"/>
      <c r="C11" s="99"/>
      <c r="D11" s="99"/>
      <c r="E11" s="99"/>
      <c r="F11" s="99"/>
      <c r="G11" s="99"/>
      <c r="H11" s="99"/>
      <c r="I11" s="99"/>
      <c r="J11" s="99"/>
      <c r="K11" s="100"/>
    </row>
    <row r="12" spans="1:11" ht="36" customHeight="1">
      <c r="A12" s="7" t="s">
        <v>46</v>
      </c>
      <c r="B12" s="4" t="s">
        <v>22</v>
      </c>
      <c r="C12" s="9">
        <v>0</v>
      </c>
      <c r="D12" s="7">
        <v>0.85</v>
      </c>
      <c r="E12" s="7">
        <v>0.68</v>
      </c>
      <c r="F12" s="7" t="s">
        <v>64</v>
      </c>
      <c r="G12" s="7" t="s">
        <v>64</v>
      </c>
      <c r="H12" s="7" t="s">
        <v>64</v>
      </c>
      <c r="I12" s="7" t="s">
        <v>64</v>
      </c>
      <c r="J12" s="7" t="s">
        <v>64</v>
      </c>
      <c r="K12" s="10">
        <f>SUM(D12:J12)</f>
        <v>1.53</v>
      </c>
    </row>
    <row r="13" spans="1:11" ht="31.5">
      <c r="A13" s="7" t="s">
        <v>85</v>
      </c>
      <c r="B13" s="4" t="s">
        <v>23</v>
      </c>
      <c r="C13" s="7" t="s">
        <v>24</v>
      </c>
      <c r="D13" s="7" t="s">
        <v>64</v>
      </c>
      <c r="E13" s="7"/>
      <c r="F13" s="7">
        <v>0.592</v>
      </c>
      <c r="G13" s="10">
        <v>0.6853</v>
      </c>
      <c r="H13" s="10"/>
      <c r="I13" s="10"/>
      <c r="J13" s="10"/>
      <c r="K13" s="7">
        <f>SUM(D13:J13)</f>
        <v>1.2772999999999999</v>
      </c>
    </row>
    <row r="14" spans="1:11" ht="36" customHeight="1">
      <c r="A14" s="7" t="s">
        <v>87</v>
      </c>
      <c r="B14" s="4" t="s">
        <v>25</v>
      </c>
      <c r="C14" s="7" t="s">
        <v>26</v>
      </c>
      <c r="D14" s="7" t="s">
        <v>15</v>
      </c>
      <c r="E14" s="10">
        <v>3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  <c r="K14" s="7">
        <f>D14+E14+F14+G14+H14+I14+J14</f>
        <v>21</v>
      </c>
    </row>
    <row r="15" spans="1:11" ht="15.75">
      <c r="A15" s="98" t="s">
        <v>69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4"/>
    </row>
    <row r="16" spans="1:14" ht="31.5">
      <c r="A16" s="7" t="s">
        <v>88</v>
      </c>
      <c r="B16" s="4" t="s">
        <v>27</v>
      </c>
      <c r="C16" s="7" t="s">
        <v>28</v>
      </c>
      <c r="D16" s="7" t="s">
        <v>28</v>
      </c>
      <c r="E16" s="7">
        <v>180</v>
      </c>
      <c r="F16" s="7">
        <v>180</v>
      </c>
      <c r="G16" s="7">
        <v>180</v>
      </c>
      <c r="H16" s="7">
        <v>180</v>
      </c>
      <c r="I16" s="7">
        <v>180</v>
      </c>
      <c r="J16" s="7">
        <v>180</v>
      </c>
      <c r="K16" s="7">
        <v>180</v>
      </c>
      <c r="N16" s="15" t="s">
        <v>64</v>
      </c>
    </row>
    <row r="17" spans="1:14" ht="15.75">
      <c r="A17" s="23" t="s">
        <v>89</v>
      </c>
      <c r="B17" s="182" t="s">
        <v>216</v>
      </c>
      <c r="C17" s="20">
        <v>0</v>
      </c>
      <c r="D17" s="21" t="s">
        <v>64</v>
      </c>
      <c r="E17" s="20" t="s">
        <v>64</v>
      </c>
      <c r="F17" s="20">
        <v>1</v>
      </c>
      <c r="G17" s="20"/>
      <c r="H17" s="20"/>
      <c r="I17" s="20"/>
      <c r="J17" s="20"/>
      <c r="K17" s="20">
        <v>1</v>
      </c>
      <c r="N17" s="15"/>
    </row>
    <row r="18" spans="1:11" ht="15.75" customHeight="1">
      <c r="A18" s="105" t="s">
        <v>90</v>
      </c>
      <c r="B18" s="5" t="s">
        <v>29</v>
      </c>
      <c r="C18" s="91" t="s">
        <v>31</v>
      </c>
      <c r="D18" s="91" t="s">
        <v>31</v>
      </c>
      <c r="E18" s="91">
        <v>7800</v>
      </c>
      <c r="F18" s="91">
        <v>7800</v>
      </c>
      <c r="G18" s="91">
        <v>7800</v>
      </c>
      <c r="H18" s="91">
        <v>7800</v>
      </c>
      <c r="I18" s="91">
        <v>7800</v>
      </c>
      <c r="J18" s="91">
        <v>7800</v>
      </c>
      <c r="K18" s="91">
        <v>7800</v>
      </c>
    </row>
    <row r="19" spans="1:11" ht="20.25" customHeight="1">
      <c r="A19" s="106"/>
      <c r="B19" s="1" t="s">
        <v>30</v>
      </c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20.25" customHeight="1">
      <c r="A20" s="24" t="s">
        <v>91</v>
      </c>
      <c r="B20" s="4" t="s">
        <v>82</v>
      </c>
      <c r="C20" s="7">
        <v>46</v>
      </c>
      <c r="D20" s="7">
        <v>46</v>
      </c>
      <c r="E20" s="7">
        <v>46</v>
      </c>
      <c r="F20" s="7">
        <v>46</v>
      </c>
      <c r="G20" s="7">
        <v>46</v>
      </c>
      <c r="H20" s="7">
        <v>46</v>
      </c>
      <c r="I20" s="7">
        <v>46</v>
      </c>
      <c r="J20" s="7">
        <v>46</v>
      </c>
      <c r="K20" s="7">
        <v>46</v>
      </c>
    </row>
    <row r="21" spans="1:11" ht="15.75">
      <c r="A21" s="183" t="s">
        <v>217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4"/>
    </row>
    <row r="22" spans="1:13" ht="15.75">
      <c r="A22" s="7" t="s">
        <v>92</v>
      </c>
      <c r="B22" s="6" t="s">
        <v>163</v>
      </c>
      <c r="C22" s="7">
        <v>45776</v>
      </c>
      <c r="D22" s="7">
        <v>47552</v>
      </c>
      <c r="E22" s="7">
        <v>47552</v>
      </c>
      <c r="F22" s="7">
        <v>47552</v>
      </c>
      <c r="G22" s="7">
        <v>47552</v>
      </c>
      <c r="H22" s="7">
        <v>47552</v>
      </c>
      <c r="I22" s="7">
        <v>47552</v>
      </c>
      <c r="J22" s="7">
        <v>47552</v>
      </c>
      <c r="K22" s="7">
        <v>47552</v>
      </c>
      <c r="M22" s="14" t="s">
        <v>64</v>
      </c>
    </row>
    <row r="23" spans="1:11" ht="31.5">
      <c r="A23" s="7" t="s">
        <v>93</v>
      </c>
      <c r="B23" s="4" t="s">
        <v>32</v>
      </c>
      <c r="C23" s="10" t="s">
        <v>33</v>
      </c>
      <c r="D23" s="10" t="s">
        <v>33</v>
      </c>
      <c r="E23" s="10" t="s">
        <v>33</v>
      </c>
      <c r="F23" s="10" t="s">
        <v>33</v>
      </c>
      <c r="G23" s="10" t="s">
        <v>33</v>
      </c>
      <c r="H23" s="10" t="s">
        <v>33</v>
      </c>
      <c r="I23" s="10" t="s">
        <v>33</v>
      </c>
      <c r="J23" s="10" t="s">
        <v>33</v>
      </c>
      <c r="K23" s="10" t="s">
        <v>33</v>
      </c>
    </row>
    <row r="24" spans="1:11" ht="26.25" customHeight="1">
      <c r="A24" s="7" t="s">
        <v>94</v>
      </c>
      <c r="B24" s="4" t="s">
        <v>162</v>
      </c>
      <c r="C24" s="10" t="s">
        <v>34</v>
      </c>
      <c r="D24" s="10" t="s">
        <v>34</v>
      </c>
      <c r="E24" s="10" t="s">
        <v>35</v>
      </c>
      <c r="F24" s="10" t="s">
        <v>36</v>
      </c>
      <c r="G24" s="10" t="s">
        <v>37</v>
      </c>
      <c r="H24" s="10" t="s">
        <v>37</v>
      </c>
      <c r="I24" s="10" t="s">
        <v>37</v>
      </c>
      <c r="J24" s="10" t="s">
        <v>37</v>
      </c>
      <c r="K24" s="10" t="s">
        <v>37</v>
      </c>
    </row>
    <row r="25" spans="1:11" ht="25.5" customHeight="1">
      <c r="A25" s="7" t="s">
        <v>95</v>
      </c>
      <c r="B25" s="4" t="s">
        <v>65</v>
      </c>
      <c r="C25" s="10" t="s">
        <v>38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J25" s="10" t="s">
        <v>39</v>
      </c>
      <c r="K25" s="10" t="s">
        <v>39</v>
      </c>
    </row>
    <row r="26" spans="1:11" ht="24" customHeight="1">
      <c r="A26" s="7" t="s">
        <v>96</v>
      </c>
      <c r="B26" s="4" t="s">
        <v>40</v>
      </c>
      <c r="C26" s="10" t="s">
        <v>15</v>
      </c>
      <c r="D26" s="10" t="s">
        <v>15</v>
      </c>
      <c r="E26" s="10">
        <v>4</v>
      </c>
      <c r="F26" s="10">
        <v>5</v>
      </c>
      <c r="G26" s="25">
        <v>6</v>
      </c>
      <c r="H26" s="25">
        <v>6</v>
      </c>
      <c r="I26" s="25">
        <v>6</v>
      </c>
      <c r="J26" s="25">
        <v>6</v>
      </c>
      <c r="K26" s="25">
        <v>6</v>
      </c>
    </row>
    <row r="28" ht="16.5">
      <c r="A28" s="18" t="s">
        <v>64</v>
      </c>
    </row>
    <row r="29" spans="1:11" ht="12.75">
      <c r="A29" s="107" t="s">
        <v>77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ht="16.5">
      <c r="A30" s="18" t="s">
        <v>64</v>
      </c>
    </row>
    <row r="32" ht="16.5">
      <c r="A32" s="18" t="s">
        <v>64</v>
      </c>
    </row>
    <row r="34" ht="16.5">
      <c r="A34" s="18" t="s">
        <v>64</v>
      </c>
    </row>
    <row r="35" ht="12.75">
      <c r="A35" s="15" t="s">
        <v>64</v>
      </c>
    </row>
    <row r="36" ht="16.5">
      <c r="A36" s="18" t="s">
        <v>64</v>
      </c>
    </row>
    <row r="38" ht="16.5">
      <c r="A38" s="19" t="s">
        <v>64</v>
      </c>
    </row>
    <row r="40" ht="16.5">
      <c r="A40" s="19" t="s">
        <v>64</v>
      </c>
    </row>
    <row r="42" ht="16.5">
      <c r="A42" s="19" t="s">
        <v>64</v>
      </c>
    </row>
    <row r="44" ht="16.5">
      <c r="A44" s="19" t="s">
        <v>64</v>
      </c>
    </row>
  </sheetData>
  <sheetProtection/>
  <mergeCells count="23">
    <mergeCell ref="G18:G19"/>
    <mergeCell ref="I18:I19"/>
    <mergeCell ref="A29:K29"/>
    <mergeCell ref="A6:K6"/>
    <mergeCell ref="G1:K1"/>
    <mergeCell ref="G3:K3"/>
    <mergeCell ref="G2:K2"/>
    <mergeCell ref="C18:C19"/>
    <mergeCell ref="D18:D19"/>
    <mergeCell ref="A15:K15"/>
    <mergeCell ref="J18:J19"/>
    <mergeCell ref="E18:E19"/>
    <mergeCell ref="A21:K21"/>
    <mergeCell ref="A18:A19"/>
    <mergeCell ref="F18:F19"/>
    <mergeCell ref="K18:K19"/>
    <mergeCell ref="H18:H19"/>
    <mergeCell ref="A8:A9"/>
    <mergeCell ref="B8:B9"/>
    <mergeCell ref="C8:C9"/>
    <mergeCell ref="D8:J8"/>
    <mergeCell ref="A11:K11"/>
    <mergeCell ref="K8:K9"/>
  </mergeCells>
  <printOptions/>
  <pageMargins left="0.6299212598425197" right="0.2362204724409449" top="0.35433070866141736" bottom="0.1968503937007874" header="0.31496062992125984" footer="0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view="pageLayout" zoomScaleSheetLayoutView="75" workbookViewId="0" topLeftCell="A1">
      <selection activeCell="E17" sqref="E17"/>
    </sheetView>
  </sheetViews>
  <sheetFormatPr defaultColWidth="9.140625" defaultRowHeight="12.75"/>
  <cols>
    <col min="1" max="1" width="7.421875" style="0" customWidth="1"/>
    <col min="2" max="2" width="45.8515625" style="0" customWidth="1"/>
    <col min="3" max="3" width="36.140625" style="0" customWidth="1"/>
    <col min="4" max="4" width="0.2890625" style="0" hidden="1" customWidth="1"/>
    <col min="5" max="8" width="42.57421875" style="0" customWidth="1"/>
  </cols>
  <sheetData>
    <row r="1" spans="1:10" ht="15.75">
      <c r="A1" s="27" t="s">
        <v>64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15.75">
      <c r="A2" s="27" t="s">
        <v>64</v>
      </c>
      <c r="B2" s="27"/>
      <c r="C2" s="27"/>
      <c r="D2" s="27"/>
      <c r="E2" s="27"/>
      <c r="F2" s="27"/>
      <c r="G2" s="157" t="s">
        <v>41</v>
      </c>
      <c r="H2" s="157"/>
      <c r="I2" s="28"/>
      <c r="J2" s="29" t="s">
        <v>64</v>
      </c>
    </row>
    <row r="3" spans="1:10" ht="15.75">
      <c r="A3" s="27" t="s">
        <v>64</v>
      </c>
      <c r="B3" s="27"/>
      <c r="C3" s="27"/>
      <c r="D3" s="27"/>
      <c r="E3" s="27"/>
      <c r="F3" s="27"/>
      <c r="G3" s="157" t="s">
        <v>164</v>
      </c>
      <c r="H3" s="157"/>
      <c r="I3" s="28"/>
      <c r="J3" s="29" t="s">
        <v>64</v>
      </c>
    </row>
    <row r="4" spans="1:10" ht="15.75">
      <c r="A4" s="27" t="s">
        <v>64</v>
      </c>
      <c r="B4" s="27"/>
      <c r="C4" s="27"/>
      <c r="D4" s="27"/>
      <c r="E4" s="27"/>
      <c r="F4" s="27"/>
      <c r="G4" s="157" t="s">
        <v>165</v>
      </c>
      <c r="H4" s="157"/>
      <c r="I4" s="28"/>
      <c r="J4" s="29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5" customHeight="1">
      <c r="A6" s="158"/>
      <c r="B6" s="158"/>
      <c r="C6" s="158"/>
      <c r="D6" s="158"/>
      <c r="E6" s="158"/>
      <c r="F6" s="158"/>
      <c r="G6" s="158"/>
      <c r="H6" s="158"/>
      <c r="I6" s="28"/>
      <c r="J6" s="28"/>
    </row>
    <row r="7" spans="1:10" ht="15.75">
      <c r="A7" s="158"/>
      <c r="B7" s="158"/>
      <c r="C7" s="158"/>
      <c r="D7" s="158"/>
      <c r="E7" s="158"/>
      <c r="F7" s="158"/>
      <c r="G7" s="158"/>
      <c r="H7" s="158"/>
      <c r="I7" s="28"/>
      <c r="J7" s="28"/>
    </row>
    <row r="8" spans="1:10" ht="15.75">
      <c r="A8" s="158"/>
      <c r="B8" s="158"/>
      <c r="C8" s="158"/>
      <c r="D8" s="158"/>
      <c r="E8" s="158"/>
      <c r="F8" s="158"/>
      <c r="G8" s="158"/>
      <c r="H8" s="158"/>
      <c r="I8" s="28"/>
      <c r="J8" s="28"/>
    </row>
    <row r="9" spans="1:10" ht="15.75" customHeight="1">
      <c r="A9" s="159" t="s">
        <v>166</v>
      </c>
      <c r="B9" s="159"/>
      <c r="C9" s="159"/>
      <c r="D9" s="159"/>
      <c r="E9" s="159"/>
      <c r="F9" s="159"/>
      <c r="G9" s="159"/>
      <c r="H9" s="159"/>
      <c r="I9" s="28"/>
      <c r="J9" s="28"/>
    </row>
    <row r="10" spans="1:10" ht="12.75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5.75" customHeight="1">
      <c r="A11" s="118" t="s">
        <v>1</v>
      </c>
      <c r="B11" s="121" t="s">
        <v>42</v>
      </c>
      <c r="C11" s="124" t="s">
        <v>67</v>
      </c>
      <c r="D11" s="154"/>
      <c r="E11" s="124" t="s">
        <v>167</v>
      </c>
      <c r="F11" s="117" t="s">
        <v>43</v>
      </c>
      <c r="G11" s="117"/>
      <c r="H11" s="117"/>
      <c r="I11" s="28"/>
      <c r="J11" s="28"/>
    </row>
    <row r="12" spans="1:10" ht="15.75">
      <c r="A12" s="119"/>
      <c r="B12" s="122"/>
      <c r="C12" s="125"/>
      <c r="D12" s="155"/>
      <c r="E12" s="125"/>
      <c r="F12" s="147" t="s">
        <v>44</v>
      </c>
      <c r="G12" s="153" t="s">
        <v>45</v>
      </c>
      <c r="H12" s="153"/>
      <c r="I12" s="28"/>
      <c r="J12" s="28"/>
    </row>
    <row r="13" spans="1:10" ht="15.75">
      <c r="A13" s="120"/>
      <c r="B13" s="123"/>
      <c r="C13" s="126"/>
      <c r="D13" s="156"/>
      <c r="E13" s="126"/>
      <c r="F13" s="147"/>
      <c r="G13" s="30" t="s">
        <v>80</v>
      </c>
      <c r="H13" s="30" t="s">
        <v>79</v>
      </c>
      <c r="I13" s="28"/>
      <c r="J13" s="28"/>
    </row>
    <row r="14" spans="1:10" ht="18.75" customHeight="1">
      <c r="A14" s="127" t="s">
        <v>83</v>
      </c>
      <c r="B14" s="128"/>
      <c r="C14" s="128"/>
      <c r="D14" s="128"/>
      <c r="E14" s="128"/>
      <c r="F14" s="128"/>
      <c r="G14" s="128"/>
      <c r="H14" s="129"/>
      <c r="I14" s="28"/>
      <c r="J14" s="28"/>
    </row>
    <row r="15" spans="1:10" ht="15.75" customHeight="1">
      <c r="A15" s="127" t="s">
        <v>168</v>
      </c>
      <c r="B15" s="128"/>
      <c r="C15" s="128"/>
      <c r="D15" s="128"/>
      <c r="E15" s="128"/>
      <c r="F15" s="128"/>
      <c r="G15" s="128"/>
      <c r="H15" s="129"/>
      <c r="I15" s="28"/>
      <c r="J15" s="28"/>
    </row>
    <row r="16" spans="1:10" ht="15.75">
      <c r="A16" s="127" t="s">
        <v>169</v>
      </c>
      <c r="B16" s="128"/>
      <c r="C16" s="128"/>
      <c r="D16" s="128"/>
      <c r="E16" s="128"/>
      <c r="F16" s="128"/>
      <c r="G16" s="128"/>
      <c r="H16" s="129"/>
      <c r="I16" s="28"/>
      <c r="J16" s="28"/>
    </row>
    <row r="17" spans="1:10" ht="16.5" customHeight="1">
      <c r="A17" s="136" t="s">
        <v>46</v>
      </c>
      <c r="B17" s="139" t="s">
        <v>47</v>
      </c>
      <c r="C17" s="136" t="s">
        <v>48</v>
      </c>
      <c r="D17" s="32"/>
      <c r="E17" s="33" t="s">
        <v>50</v>
      </c>
      <c r="F17" s="34">
        <f>SUM(G17:H17)</f>
        <v>44346.4</v>
      </c>
      <c r="G17" s="34">
        <f>G18+G19</f>
        <v>24941.800000000003</v>
      </c>
      <c r="H17" s="34">
        <f>H18+H19</f>
        <v>19404.6</v>
      </c>
      <c r="I17" s="28"/>
      <c r="J17" s="28"/>
    </row>
    <row r="18" spans="1:10" ht="18" customHeight="1">
      <c r="A18" s="137"/>
      <c r="B18" s="148"/>
      <c r="C18" s="137"/>
      <c r="D18" s="144" t="s">
        <v>49</v>
      </c>
      <c r="E18" s="145"/>
      <c r="F18" s="34">
        <f>G18+H18</f>
        <v>8858.1</v>
      </c>
      <c r="G18" s="34">
        <v>4339.1</v>
      </c>
      <c r="H18" s="34">
        <v>4519</v>
      </c>
      <c r="I18" s="28"/>
      <c r="J18" s="28"/>
    </row>
    <row r="19" spans="1:10" ht="32.25" customHeight="1">
      <c r="A19" s="138"/>
      <c r="B19" s="149"/>
      <c r="C19" s="138"/>
      <c r="D19" s="35"/>
      <c r="E19" s="35" t="s">
        <v>51</v>
      </c>
      <c r="F19" s="37">
        <f>SUM(G19:H19)</f>
        <v>35488.3</v>
      </c>
      <c r="G19" s="34">
        <v>20602.7</v>
      </c>
      <c r="H19" s="34">
        <v>14885.6</v>
      </c>
      <c r="I19" s="28"/>
      <c r="J19" s="28"/>
    </row>
    <row r="20" spans="1:10" ht="15.75" customHeight="1">
      <c r="A20" s="136" t="s">
        <v>85</v>
      </c>
      <c r="B20" s="139" t="s">
        <v>68</v>
      </c>
      <c r="C20" s="136" t="s">
        <v>48</v>
      </c>
      <c r="D20" s="142" t="s">
        <v>50</v>
      </c>
      <c r="E20" s="143"/>
      <c r="F20" s="34">
        <f>F21+F22</f>
        <v>3823.8</v>
      </c>
      <c r="G20" s="34">
        <f>G21+G22</f>
        <v>0</v>
      </c>
      <c r="H20" s="34">
        <f>H21+H22</f>
        <v>3823.8</v>
      </c>
      <c r="I20" s="28"/>
      <c r="J20" s="28"/>
    </row>
    <row r="21" spans="1:10" ht="28.5" customHeight="1">
      <c r="A21" s="137"/>
      <c r="B21" s="140"/>
      <c r="C21" s="137"/>
      <c r="D21" s="144" t="s">
        <v>51</v>
      </c>
      <c r="E21" s="145"/>
      <c r="F21" s="34">
        <f>G21+H21</f>
        <v>3632.8</v>
      </c>
      <c r="G21" s="34">
        <v>0</v>
      </c>
      <c r="H21" s="34">
        <v>3632.8</v>
      </c>
      <c r="I21" s="28"/>
      <c r="J21" s="28"/>
    </row>
    <row r="22" spans="1:10" ht="15.75" customHeight="1">
      <c r="A22" s="138"/>
      <c r="B22" s="141"/>
      <c r="C22" s="138"/>
      <c r="D22" s="144" t="s">
        <v>49</v>
      </c>
      <c r="E22" s="146"/>
      <c r="F22" s="34">
        <f>G22+H22</f>
        <v>191</v>
      </c>
      <c r="G22" s="34">
        <v>0</v>
      </c>
      <c r="H22" s="34">
        <v>191</v>
      </c>
      <c r="I22" s="28"/>
      <c r="J22" s="28"/>
    </row>
    <row r="23" spans="1:10" ht="22.5" customHeight="1">
      <c r="A23" s="160"/>
      <c r="B23" s="139" t="s">
        <v>170</v>
      </c>
      <c r="C23" s="136" t="s">
        <v>48</v>
      </c>
      <c r="D23" s="39" t="s">
        <v>50</v>
      </c>
      <c r="E23" s="38" t="s">
        <v>50</v>
      </c>
      <c r="F23" s="34">
        <f>F24+F25</f>
        <v>48170.200000000004</v>
      </c>
      <c r="G23" s="34">
        <f>G24+G25</f>
        <v>24941.800000000003</v>
      </c>
      <c r="H23" s="34">
        <f>H24+H25</f>
        <v>23228.4</v>
      </c>
      <c r="I23" s="28"/>
      <c r="J23" s="28"/>
    </row>
    <row r="24" spans="1:10" ht="18" customHeight="1">
      <c r="A24" s="161"/>
      <c r="B24" s="148"/>
      <c r="C24" s="137"/>
      <c r="D24" s="40" t="s">
        <v>51</v>
      </c>
      <c r="E24" s="35" t="s">
        <v>51</v>
      </c>
      <c r="F24" s="34">
        <f>SUM(G24:H24)</f>
        <v>39121.100000000006</v>
      </c>
      <c r="G24" s="34">
        <f>G19+G21</f>
        <v>20602.7</v>
      </c>
      <c r="H24" s="34">
        <f>H19+H21</f>
        <v>18518.4</v>
      </c>
      <c r="I24" s="28"/>
      <c r="J24" s="28"/>
    </row>
    <row r="25" spans="1:10" ht="22.5" customHeight="1">
      <c r="A25" s="162"/>
      <c r="B25" s="149"/>
      <c r="C25" s="138"/>
      <c r="D25" s="40" t="s">
        <v>49</v>
      </c>
      <c r="E25" s="35" t="s">
        <v>49</v>
      </c>
      <c r="F25" s="34">
        <f>SUM(G25:H25)</f>
        <v>9049.1</v>
      </c>
      <c r="G25" s="34">
        <f>G22+G18</f>
        <v>4339.1</v>
      </c>
      <c r="H25" s="34">
        <f>H22+H18</f>
        <v>4710</v>
      </c>
      <c r="I25" s="28"/>
      <c r="J25" s="28"/>
    </row>
    <row r="26" spans="1:10" ht="81" customHeight="1" hidden="1">
      <c r="A26" s="127" t="s">
        <v>171</v>
      </c>
      <c r="B26" s="128"/>
      <c r="C26" s="128"/>
      <c r="D26" s="128"/>
      <c r="E26" s="128"/>
      <c r="F26" s="128"/>
      <c r="G26" s="128"/>
      <c r="H26" s="129"/>
      <c r="I26" s="28"/>
      <c r="J26" s="28"/>
    </row>
    <row r="27" spans="1:10" ht="81" customHeight="1" hidden="1">
      <c r="A27" s="31" t="s">
        <v>172</v>
      </c>
      <c r="B27" s="30" t="s">
        <v>53</v>
      </c>
      <c r="C27" s="31" t="s">
        <v>54</v>
      </c>
      <c r="D27" s="42" t="s">
        <v>49</v>
      </c>
      <c r="E27" s="43" t="s">
        <v>49</v>
      </c>
      <c r="F27" s="44">
        <f>G27+H27</f>
        <v>6478.3</v>
      </c>
      <c r="G27" s="44">
        <v>3034.8</v>
      </c>
      <c r="H27" s="44">
        <v>3443.5</v>
      </c>
      <c r="I27" s="28"/>
      <c r="J27" s="28"/>
    </row>
    <row r="28" spans="1:10" ht="19.5" customHeight="1">
      <c r="A28" s="118"/>
      <c r="B28" s="121" t="s">
        <v>173</v>
      </c>
      <c r="C28" s="118" t="s">
        <v>54</v>
      </c>
      <c r="D28" s="42"/>
      <c r="E28" s="45" t="s">
        <v>50</v>
      </c>
      <c r="F28" s="44">
        <f>G28+H28</f>
        <v>6478.3</v>
      </c>
      <c r="G28" s="44">
        <f>G29</f>
        <v>3034.8</v>
      </c>
      <c r="H28" s="44">
        <f>H29</f>
        <v>3443.5</v>
      </c>
      <c r="I28" s="28"/>
      <c r="J28" s="28"/>
    </row>
    <row r="29" spans="1:12" ht="20.25" customHeight="1">
      <c r="A29" s="120"/>
      <c r="B29" s="123"/>
      <c r="C29" s="120"/>
      <c r="D29" s="42"/>
      <c r="E29" s="43" t="s">
        <v>49</v>
      </c>
      <c r="F29" s="44">
        <f>G29+H29</f>
        <v>6478.3</v>
      </c>
      <c r="G29" s="44">
        <f>G27</f>
        <v>3034.8</v>
      </c>
      <c r="H29" s="44">
        <f>H27</f>
        <v>3443.5</v>
      </c>
      <c r="I29" s="28"/>
      <c r="J29" s="28"/>
      <c r="L29" s="17" t="s">
        <v>64</v>
      </c>
    </row>
    <row r="30" spans="1:10" ht="20.25" customHeight="1">
      <c r="A30" s="133"/>
      <c r="B30" s="121" t="s">
        <v>55</v>
      </c>
      <c r="C30" s="121" t="s">
        <v>174</v>
      </c>
      <c r="D30" s="47" t="s">
        <v>50</v>
      </c>
      <c r="E30" s="45" t="s">
        <v>50</v>
      </c>
      <c r="F30" s="44">
        <f>F31+F32</f>
        <v>54648.50000000001</v>
      </c>
      <c r="G30" s="44">
        <f>G31+G32</f>
        <v>27976.600000000002</v>
      </c>
      <c r="H30" s="44">
        <f>H31+H32</f>
        <v>26671.9</v>
      </c>
      <c r="I30" s="28"/>
      <c r="J30" s="28"/>
    </row>
    <row r="31" spans="1:10" ht="22.5" customHeight="1">
      <c r="A31" s="134"/>
      <c r="B31" s="122"/>
      <c r="C31" s="122"/>
      <c r="D31" s="42" t="s">
        <v>51</v>
      </c>
      <c r="E31" s="43" t="s">
        <v>51</v>
      </c>
      <c r="F31" s="44">
        <f>G31+H31</f>
        <v>39121.100000000006</v>
      </c>
      <c r="G31" s="44">
        <f>G24</f>
        <v>20602.7</v>
      </c>
      <c r="H31" s="44">
        <f>H24</f>
        <v>18518.4</v>
      </c>
      <c r="I31" s="28"/>
      <c r="J31" s="28"/>
    </row>
    <row r="32" spans="1:10" ht="21" customHeight="1">
      <c r="A32" s="135"/>
      <c r="B32" s="123"/>
      <c r="C32" s="123"/>
      <c r="D32" s="42" t="s">
        <v>49</v>
      </c>
      <c r="E32" s="43" t="s">
        <v>49</v>
      </c>
      <c r="F32" s="44">
        <f>G32+H32</f>
        <v>15527.400000000001</v>
      </c>
      <c r="G32" s="44">
        <f>G29+G25</f>
        <v>7373.900000000001</v>
      </c>
      <c r="H32" s="44">
        <f>H29+H25</f>
        <v>8153.5</v>
      </c>
      <c r="I32" s="28"/>
      <c r="J32" s="28"/>
    </row>
    <row r="33" spans="1:10" ht="17.25" customHeight="1">
      <c r="A33" s="127" t="s">
        <v>56</v>
      </c>
      <c r="B33" s="128"/>
      <c r="C33" s="128"/>
      <c r="D33" s="128"/>
      <c r="E33" s="128"/>
      <c r="F33" s="128"/>
      <c r="G33" s="128"/>
      <c r="H33" s="129"/>
      <c r="I33" s="28"/>
      <c r="J33" s="28"/>
    </row>
    <row r="34" spans="1:10" ht="17.25" customHeight="1">
      <c r="A34" s="127" t="s">
        <v>175</v>
      </c>
      <c r="B34" s="128"/>
      <c r="C34" s="128"/>
      <c r="D34" s="128"/>
      <c r="E34" s="128"/>
      <c r="F34" s="128"/>
      <c r="G34" s="128"/>
      <c r="H34" s="129"/>
      <c r="I34" s="28"/>
      <c r="J34" s="28"/>
    </row>
    <row r="35" spans="1:10" ht="17.25" customHeight="1">
      <c r="A35" s="127" t="s">
        <v>176</v>
      </c>
      <c r="B35" s="128"/>
      <c r="C35" s="128"/>
      <c r="D35" s="128"/>
      <c r="E35" s="128"/>
      <c r="F35" s="128"/>
      <c r="G35" s="128"/>
      <c r="H35" s="129"/>
      <c r="I35" s="28"/>
      <c r="J35" s="28"/>
    </row>
    <row r="36" spans="1:10" ht="18" customHeight="1">
      <c r="A36" s="49" t="s">
        <v>177</v>
      </c>
      <c r="B36" s="50" t="s">
        <v>57</v>
      </c>
      <c r="C36" s="49" t="s">
        <v>84</v>
      </c>
      <c r="D36" s="50" t="s">
        <v>49</v>
      </c>
      <c r="E36" s="35" t="s">
        <v>49</v>
      </c>
      <c r="F36" s="34">
        <f>SUM(G36:H36)</f>
        <v>57439.1</v>
      </c>
      <c r="G36" s="34">
        <v>28450.1</v>
      </c>
      <c r="H36" s="34">
        <v>28989</v>
      </c>
      <c r="I36" s="28"/>
      <c r="J36" s="28"/>
    </row>
    <row r="37" spans="1:10" ht="18.75" customHeight="1">
      <c r="A37" s="49" t="s">
        <v>178</v>
      </c>
      <c r="B37" s="50" t="s">
        <v>86</v>
      </c>
      <c r="C37" s="49" t="s">
        <v>54</v>
      </c>
      <c r="D37" s="50"/>
      <c r="E37" s="35" t="s">
        <v>49</v>
      </c>
      <c r="F37" s="34">
        <f>SUM(G37:H37)</f>
        <v>1000</v>
      </c>
      <c r="G37" s="34">
        <v>0</v>
      </c>
      <c r="H37" s="34">
        <v>1000</v>
      </c>
      <c r="I37" s="28"/>
      <c r="J37" s="28"/>
    </row>
    <row r="38" spans="1:10" ht="16.5" customHeight="1">
      <c r="A38" s="49" t="s">
        <v>179</v>
      </c>
      <c r="B38" s="50" t="s">
        <v>58</v>
      </c>
      <c r="C38" s="49" t="s">
        <v>54</v>
      </c>
      <c r="D38" s="50" t="s">
        <v>49</v>
      </c>
      <c r="E38" s="35" t="s">
        <v>49</v>
      </c>
      <c r="F38" s="34">
        <f>SUM(G38:H38)</f>
        <v>34087.6</v>
      </c>
      <c r="G38" s="51">
        <v>16735.1</v>
      </c>
      <c r="H38" s="51">
        <v>17352.5</v>
      </c>
      <c r="I38" s="28"/>
      <c r="J38" s="28"/>
    </row>
    <row r="39" spans="1:10" ht="17.25" customHeight="1">
      <c r="A39" s="49" t="s">
        <v>180</v>
      </c>
      <c r="B39" s="36" t="s">
        <v>75</v>
      </c>
      <c r="C39" s="49" t="s">
        <v>54</v>
      </c>
      <c r="D39" s="36"/>
      <c r="E39" s="35" t="s">
        <v>49</v>
      </c>
      <c r="F39" s="34">
        <f>SUM(G39:H39)</f>
        <v>6272.9</v>
      </c>
      <c r="G39" s="34">
        <v>3031.1</v>
      </c>
      <c r="H39" s="34">
        <v>3241.8</v>
      </c>
      <c r="I39" s="28"/>
      <c r="J39" s="28"/>
    </row>
    <row r="40" spans="1:10" ht="17.25" customHeight="1">
      <c r="A40" s="41"/>
      <c r="B40" s="36" t="s">
        <v>70</v>
      </c>
      <c r="C40" s="49" t="s">
        <v>54</v>
      </c>
      <c r="D40" s="36" t="s">
        <v>0</v>
      </c>
      <c r="E40" s="35" t="s">
        <v>49</v>
      </c>
      <c r="F40" s="34">
        <f>SUM(G40:H40)</f>
        <v>98799.6</v>
      </c>
      <c r="G40" s="34">
        <f>G39+G38+G36</f>
        <v>48216.299999999996</v>
      </c>
      <c r="H40" s="34">
        <f>H39+H38+H36+H37</f>
        <v>50583.3</v>
      </c>
      <c r="I40" s="28"/>
      <c r="J40" s="28"/>
    </row>
    <row r="41" spans="1:10" ht="19.5" customHeight="1">
      <c r="A41" s="130" t="s">
        <v>59</v>
      </c>
      <c r="B41" s="131"/>
      <c r="C41" s="131"/>
      <c r="D41" s="131"/>
      <c r="E41" s="131"/>
      <c r="F41" s="131"/>
      <c r="G41" s="131"/>
      <c r="H41" s="132"/>
      <c r="I41" s="28"/>
      <c r="J41" s="28"/>
    </row>
    <row r="42" spans="1:10" ht="15.75" customHeight="1">
      <c r="A42" s="130" t="s">
        <v>181</v>
      </c>
      <c r="B42" s="131"/>
      <c r="C42" s="131"/>
      <c r="D42" s="131"/>
      <c r="E42" s="131"/>
      <c r="F42" s="131"/>
      <c r="G42" s="131"/>
      <c r="H42" s="132"/>
      <c r="I42" s="28"/>
      <c r="J42" s="28"/>
    </row>
    <row r="43" spans="1:10" ht="15.75" customHeight="1">
      <c r="A43" s="130" t="s">
        <v>182</v>
      </c>
      <c r="B43" s="131"/>
      <c r="C43" s="131"/>
      <c r="D43" s="131"/>
      <c r="E43" s="131"/>
      <c r="F43" s="131"/>
      <c r="G43" s="131"/>
      <c r="H43" s="132"/>
      <c r="I43" s="28"/>
      <c r="J43" s="28"/>
    </row>
    <row r="44" spans="1:10" ht="12.75" customHeight="1">
      <c r="A44" s="118" t="s">
        <v>183</v>
      </c>
      <c r="B44" s="121" t="s">
        <v>71</v>
      </c>
      <c r="C44" s="121" t="s">
        <v>54</v>
      </c>
      <c r="D44" s="52" t="s">
        <v>52</v>
      </c>
      <c r="E44" s="124" t="s">
        <v>49</v>
      </c>
      <c r="F44" s="112">
        <f>SUM(G44:H45)</f>
        <v>69726.48999999999</v>
      </c>
      <c r="G44" s="112">
        <v>33358.79</v>
      </c>
      <c r="H44" s="113">
        <v>36367.7</v>
      </c>
      <c r="I44" s="28"/>
      <c r="J44" s="28"/>
    </row>
    <row r="45" spans="1:10" ht="30" customHeight="1">
      <c r="A45" s="120"/>
      <c r="B45" s="123"/>
      <c r="C45" s="122"/>
      <c r="D45" s="54" t="s">
        <v>0</v>
      </c>
      <c r="E45" s="126"/>
      <c r="F45" s="112"/>
      <c r="G45" s="112"/>
      <c r="H45" s="113"/>
      <c r="I45" s="28"/>
      <c r="J45" s="28"/>
    </row>
    <row r="46" spans="1:10" ht="12.75" customHeight="1" hidden="1">
      <c r="A46" s="118" t="s">
        <v>184</v>
      </c>
      <c r="B46" s="121" t="s">
        <v>72</v>
      </c>
      <c r="C46" s="121" t="s">
        <v>54</v>
      </c>
      <c r="D46" s="46"/>
      <c r="E46" s="124" t="s">
        <v>49</v>
      </c>
      <c r="F46" s="112">
        <f>SUM(G46:H48)</f>
        <v>6162</v>
      </c>
      <c r="G46" s="112">
        <v>2783.6</v>
      </c>
      <c r="H46" s="112">
        <v>3378.4</v>
      </c>
      <c r="I46" s="28"/>
      <c r="J46" s="28"/>
    </row>
    <row r="47" spans="1:10" ht="33.75" customHeight="1">
      <c r="A47" s="119"/>
      <c r="B47" s="122"/>
      <c r="C47" s="122"/>
      <c r="D47" s="54" t="s">
        <v>49</v>
      </c>
      <c r="E47" s="125"/>
      <c r="F47" s="112"/>
      <c r="G47" s="112"/>
      <c r="H47" s="112"/>
      <c r="I47" s="28"/>
      <c r="J47" s="28"/>
    </row>
    <row r="48" spans="1:10" ht="12.75" customHeight="1" hidden="1">
      <c r="A48" s="120"/>
      <c r="B48" s="123"/>
      <c r="C48" s="123"/>
      <c r="D48" s="48"/>
      <c r="E48" s="126"/>
      <c r="F48" s="112"/>
      <c r="G48" s="112"/>
      <c r="H48" s="112"/>
      <c r="I48" s="28"/>
      <c r="J48" s="28"/>
    </row>
    <row r="49" spans="1:10" ht="23.25" customHeight="1">
      <c r="A49" s="150"/>
      <c r="B49" s="121" t="s">
        <v>73</v>
      </c>
      <c r="C49" s="121" t="s">
        <v>54</v>
      </c>
      <c r="D49" s="55" t="s">
        <v>52</v>
      </c>
      <c r="E49" s="124" t="s">
        <v>49</v>
      </c>
      <c r="F49" s="112">
        <f>SUM(G49:H51)</f>
        <v>75888.48999999999</v>
      </c>
      <c r="G49" s="112">
        <f>G46+G44</f>
        <v>36142.39</v>
      </c>
      <c r="H49" s="113">
        <f>H46+H44</f>
        <v>39746.1</v>
      </c>
      <c r="I49" s="28"/>
      <c r="J49" s="28"/>
    </row>
    <row r="50" spans="1:10" ht="2.25" customHeight="1">
      <c r="A50" s="151"/>
      <c r="B50" s="122"/>
      <c r="C50" s="122"/>
      <c r="D50" s="56" t="s">
        <v>60</v>
      </c>
      <c r="E50" s="125"/>
      <c r="F50" s="112"/>
      <c r="G50" s="112"/>
      <c r="H50" s="113"/>
      <c r="I50" s="28"/>
      <c r="J50" s="28"/>
    </row>
    <row r="51" spans="1:10" ht="15.75" hidden="1">
      <c r="A51" s="151"/>
      <c r="B51" s="122"/>
      <c r="C51" s="122"/>
      <c r="D51" s="76" t="s">
        <v>61</v>
      </c>
      <c r="E51" s="125"/>
      <c r="F51" s="152"/>
      <c r="G51" s="152"/>
      <c r="H51" s="115"/>
      <c r="I51" s="28"/>
      <c r="J51" s="28"/>
    </row>
    <row r="52" spans="1:10" ht="15.75">
      <c r="A52" s="116"/>
      <c r="B52" s="117" t="s">
        <v>74</v>
      </c>
      <c r="C52" s="117" t="s">
        <v>81</v>
      </c>
      <c r="D52" s="47" t="s">
        <v>50</v>
      </c>
      <c r="E52" s="30" t="s">
        <v>50</v>
      </c>
      <c r="F52" s="53">
        <f>SUM(F53:F58)</f>
        <v>229336.59</v>
      </c>
      <c r="G52" s="44">
        <f>G53+G56</f>
        <v>112335.29</v>
      </c>
      <c r="H52" s="44">
        <f>H53+H56</f>
        <v>117001.29999999999</v>
      </c>
      <c r="I52" s="28"/>
      <c r="J52" s="28"/>
    </row>
    <row r="53" spans="1:10" ht="15.75" customHeight="1">
      <c r="A53" s="116"/>
      <c r="B53" s="117"/>
      <c r="C53" s="117"/>
      <c r="D53" s="47" t="s">
        <v>52</v>
      </c>
      <c r="E53" s="117" t="s">
        <v>51</v>
      </c>
      <c r="F53" s="112">
        <f>SUM(G53:H55)</f>
        <v>39121.100000000006</v>
      </c>
      <c r="G53" s="112">
        <f>G31</f>
        <v>20602.7</v>
      </c>
      <c r="H53" s="112">
        <f>H31</f>
        <v>18518.4</v>
      </c>
      <c r="I53" s="28"/>
      <c r="J53" s="28"/>
    </row>
    <row r="54" spans="1:10" ht="5.25" customHeight="1">
      <c r="A54" s="116"/>
      <c r="B54" s="117"/>
      <c r="C54" s="117"/>
      <c r="D54" s="47" t="s">
        <v>62</v>
      </c>
      <c r="E54" s="117"/>
      <c r="F54" s="112"/>
      <c r="G54" s="112"/>
      <c r="H54" s="112"/>
      <c r="I54" s="28"/>
      <c r="J54" s="28"/>
    </row>
    <row r="55" spans="1:10" ht="0.75" customHeight="1">
      <c r="A55" s="116"/>
      <c r="B55" s="117"/>
      <c r="C55" s="117"/>
      <c r="D55" s="47" t="s">
        <v>63</v>
      </c>
      <c r="E55" s="117"/>
      <c r="F55" s="112"/>
      <c r="G55" s="112"/>
      <c r="H55" s="112"/>
      <c r="I55" s="28"/>
      <c r="J55" s="28"/>
    </row>
    <row r="56" spans="1:10" ht="0.75" customHeight="1">
      <c r="A56" s="116"/>
      <c r="B56" s="117"/>
      <c r="C56" s="117"/>
      <c r="D56" s="47" t="s">
        <v>52</v>
      </c>
      <c r="E56" s="117" t="s">
        <v>49</v>
      </c>
      <c r="F56" s="112">
        <f>SUM(G56:H58)</f>
        <v>190215.49</v>
      </c>
      <c r="G56" s="112">
        <f>G49+G40+G32</f>
        <v>91732.59</v>
      </c>
      <c r="H56" s="113">
        <f>H49+H40+H32</f>
        <v>98482.9</v>
      </c>
      <c r="I56" s="28"/>
      <c r="J56" s="28"/>
    </row>
    <row r="57" spans="1:10" ht="6" customHeight="1">
      <c r="A57" s="116"/>
      <c r="B57" s="117"/>
      <c r="C57" s="117"/>
      <c r="D57" s="47" t="s">
        <v>60</v>
      </c>
      <c r="E57" s="117"/>
      <c r="F57" s="112"/>
      <c r="G57" s="112"/>
      <c r="H57" s="113"/>
      <c r="I57" s="28"/>
      <c r="J57" s="28"/>
    </row>
    <row r="58" spans="1:10" ht="12" customHeight="1">
      <c r="A58" s="116"/>
      <c r="B58" s="117"/>
      <c r="C58" s="117"/>
      <c r="D58" s="47" t="s">
        <v>61</v>
      </c>
      <c r="E58" s="117"/>
      <c r="F58" s="112"/>
      <c r="G58" s="112"/>
      <c r="H58" s="113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114" t="s">
        <v>76</v>
      </c>
      <c r="B60" s="114"/>
      <c r="C60" s="114"/>
      <c r="D60" s="114"/>
      <c r="E60" s="114"/>
      <c r="F60" s="114"/>
      <c r="G60" s="114"/>
      <c r="H60" s="114"/>
      <c r="I60" s="28"/>
      <c r="J60" s="28"/>
    </row>
    <row r="61" spans="1:10" ht="12.75">
      <c r="A61" s="28"/>
      <c r="B61" s="28"/>
      <c r="C61" s="28"/>
      <c r="D61" s="28"/>
      <c r="E61" s="28"/>
      <c r="F61" s="28"/>
      <c r="G61" s="28"/>
      <c r="H61" s="28"/>
      <c r="I61" s="28"/>
      <c r="J61" s="28"/>
    </row>
  </sheetData>
  <sheetProtection/>
  <mergeCells count="76">
    <mergeCell ref="A9:H9"/>
    <mergeCell ref="A15:H15"/>
    <mergeCell ref="A16:H16"/>
    <mergeCell ref="B23:B25"/>
    <mergeCell ref="A23:A25"/>
    <mergeCell ref="C23:C25"/>
    <mergeCell ref="A11:A13"/>
    <mergeCell ref="B11:B13"/>
    <mergeCell ref="C11:D13"/>
    <mergeCell ref="G2:H2"/>
    <mergeCell ref="G3:H3"/>
    <mergeCell ref="G4:H4"/>
    <mergeCell ref="A6:H6"/>
    <mergeCell ref="A7:H7"/>
    <mergeCell ref="A8:H8"/>
    <mergeCell ref="E49:E51"/>
    <mergeCell ref="A49:A51"/>
    <mergeCell ref="B49:B51"/>
    <mergeCell ref="C49:C51"/>
    <mergeCell ref="F49:F51"/>
    <mergeCell ref="G44:G45"/>
    <mergeCell ref="G49:G51"/>
    <mergeCell ref="E11:E13"/>
    <mergeCell ref="F11:H11"/>
    <mergeCell ref="F12:F13"/>
    <mergeCell ref="A14:H14"/>
    <mergeCell ref="A17:A19"/>
    <mergeCell ref="B17:B19"/>
    <mergeCell ref="C17:C19"/>
    <mergeCell ref="D18:E18"/>
    <mergeCell ref="G12:H12"/>
    <mergeCell ref="A20:A22"/>
    <mergeCell ref="B20:B22"/>
    <mergeCell ref="C20:C22"/>
    <mergeCell ref="D20:E20"/>
    <mergeCell ref="D21:E21"/>
    <mergeCell ref="D22:E22"/>
    <mergeCell ref="F44:F45"/>
    <mergeCell ref="A26:H26"/>
    <mergeCell ref="A28:A29"/>
    <mergeCell ref="B28:B29"/>
    <mergeCell ref="C28:C29"/>
    <mergeCell ref="A30:A32"/>
    <mergeCell ref="B30:B32"/>
    <mergeCell ref="C30:C32"/>
    <mergeCell ref="A33:H33"/>
    <mergeCell ref="H46:H48"/>
    <mergeCell ref="A34:H34"/>
    <mergeCell ref="A35:H35"/>
    <mergeCell ref="A41:H41"/>
    <mergeCell ref="A42:H42"/>
    <mergeCell ref="A43:H43"/>
    <mergeCell ref="A44:A45"/>
    <mergeCell ref="B44:B45"/>
    <mergeCell ref="C44:C45"/>
    <mergeCell ref="E44:E45"/>
    <mergeCell ref="H53:H55"/>
    <mergeCell ref="E56:E58"/>
    <mergeCell ref="F56:F58"/>
    <mergeCell ref="H44:H45"/>
    <mergeCell ref="A46:A48"/>
    <mergeCell ref="B46:B48"/>
    <mergeCell ref="C46:C48"/>
    <mergeCell ref="E46:E48"/>
    <mergeCell ref="F46:F48"/>
    <mergeCell ref="G46:G48"/>
    <mergeCell ref="G56:G58"/>
    <mergeCell ref="H56:H58"/>
    <mergeCell ref="A60:H60"/>
    <mergeCell ref="H49:H51"/>
    <mergeCell ref="A52:A58"/>
    <mergeCell ref="B52:B58"/>
    <mergeCell ref="C52:C58"/>
    <mergeCell ref="E53:E55"/>
    <mergeCell ref="F53:F55"/>
    <mergeCell ref="G53:G55"/>
  </mergeCells>
  <printOptions/>
  <pageMargins left="0.7086614173228347" right="0.35433070866141736" top="0.31496062992125984" bottom="0.2755905511811024" header="0.15748031496062992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Layout" workbookViewId="0" topLeftCell="A16">
      <selection activeCell="F21" sqref="F21"/>
    </sheetView>
  </sheetViews>
  <sheetFormatPr defaultColWidth="9.140625" defaultRowHeight="12.75"/>
  <cols>
    <col min="1" max="1" width="6.00390625" style="0" customWidth="1"/>
    <col min="2" max="2" width="14.7109375" style="0" hidden="1" customWidth="1"/>
    <col min="3" max="3" width="30.140625" style="0" customWidth="1"/>
    <col min="4" max="5" width="12.28125" style="0" customWidth="1"/>
    <col min="6" max="6" width="26.421875" style="0" customWidth="1"/>
    <col min="7" max="8" width="9.140625" style="0" hidden="1" customWidth="1"/>
  </cols>
  <sheetData>
    <row r="1" spans="4:9" ht="15.75">
      <c r="D1" s="22"/>
      <c r="E1" s="163" t="s">
        <v>161</v>
      </c>
      <c r="F1" s="163"/>
      <c r="G1" s="57"/>
      <c r="H1" s="57"/>
      <c r="I1" s="57"/>
    </row>
    <row r="2" spans="3:9" ht="15.75">
      <c r="C2" s="57" t="s">
        <v>64</v>
      </c>
      <c r="D2" s="163" t="s">
        <v>164</v>
      </c>
      <c r="E2" s="163"/>
      <c r="F2" s="163"/>
      <c r="G2" s="57"/>
      <c r="H2" s="57"/>
      <c r="I2" s="57"/>
    </row>
    <row r="3" spans="3:9" ht="15.75">
      <c r="C3" s="57" t="s">
        <v>64</v>
      </c>
      <c r="D3" s="163" t="s">
        <v>165</v>
      </c>
      <c r="E3" s="163"/>
      <c r="F3" s="163"/>
      <c r="G3" s="57"/>
      <c r="H3" s="57"/>
      <c r="I3" s="57"/>
    </row>
    <row r="6" spans="1:6" ht="12.75">
      <c r="A6" s="164" t="s">
        <v>97</v>
      </c>
      <c r="B6" s="164"/>
      <c r="C6" s="164"/>
      <c r="D6" s="164"/>
      <c r="E6" s="164"/>
      <c r="F6" s="164"/>
    </row>
    <row r="7" spans="1:6" ht="12.75">
      <c r="A7" s="165" t="s">
        <v>98</v>
      </c>
      <c r="B7" s="165"/>
      <c r="C7" s="165"/>
      <c r="D7" s="165"/>
      <c r="E7" s="165"/>
      <c r="F7" s="165"/>
    </row>
    <row r="8" spans="1:6" ht="12.75">
      <c r="A8" s="90"/>
      <c r="B8" s="90"/>
      <c r="C8" s="90"/>
      <c r="D8" s="90"/>
      <c r="E8" s="90"/>
      <c r="F8" s="90"/>
    </row>
    <row r="9" spans="1:6" ht="51">
      <c r="A9" s="77" t="s">
        <v>99</v>
      </c>
      <c r="B9" s="77" t="s">
        <v>100</v>
      </c>
      <c r="C9" s="77" t="s">
        <v>101</v>
      </c>
      <c r="D9" s="77" t="s">
        <v>102</v>
      </c>
      <c r="E9" s="77" t="s">
        <v>103</v>
      </c>
      <c r="F9" s="77" t="s">
        <v>104</v>
      </c>
    </row>
    <row r="10" spans="1:6" ht="12.75">
      <c r="A10" s="77">
        <v>1</v>
      </c>
      <c r="B10" s="77">
        <v>2</v>
      </c>
      <c r="C10" s="77"/>
      <c r="D10" s="77">
        <v>4</v>
      </c>
      <c r="E10" s="77">
        <v>5</v>
      </c>
      <c r="F10" s="77"/>
    </row>
    <row r="11" spans="1:6" ht="44.25" customHeight="1">
      <c r="A11" s="77" t="s">
        <v>141</v>
      </c>
      <c r="B11" s="78" t="s">
        <v>105</v>
      </c>
      <c r="C11" s="78" t="s">
        <v>106</v>
      </c>
      <c r="D11" s="77" t="s">
        <v>107</v>
      </c>
      <c r="E11" s="77" t="s">
        <v>160</v>
      </c>
      <c r="F11" s="78" t="s">
        <v>108</v>
      </c>
    </row>
    <row r="12" spans="1:6" ht="44.25" customHeight="1">
      <c r="A12" s="77" t="s">
        <v>142</v>
      </c>
      <c r="B12" s="78" t="s">
        <v>105</v>
      </c>
      <c r="C12" s="78" t="s">
        <v>109</v>
      </c>
      <c r="D12" s="77" t="s">
        <v>107</v>
      </c>
      <c r="E12" s="77" t="s">
        <v>160</v>
      </c>
      <c r="F12" s="78" t="s">
        <v>108</v>
      </c>
    </row>
    <row r="13" spans="1:6" ht="42" customHeight="1">
      <c r="A13" s="77" t="s">
        <v>143</v>
      </c>
      <c r="B13" s="78" t="s">
        <v>105</v>
      </c>
      <c r="C13" s="78" t="s">
        <v>110</v>
      </c>
      <c r="D13" s="77" t="s">
        <v>107</v>
      </c>
      <c r="E13" s="77" t="s">
        <v>160</v>
      </c>
      <c r="F13" s="78" t="s">
        <v>108</v>
      </c>
    </row>
    <row r="14" spans="1:6" ht="45.75" customHeight="1">
      <c r="A14" s="77" t="s">
        <v>144</v>
      </c>
      <c r="B14" s="78" t="s">
        <v>105</v>
      </c>
      <c r="C14" s="78" t="s">
        <v>111</v>
      </c>
      <c r="D14" s="77" t="s">
        <v>107</v>
      </c>
      <c r="E14" s="77" t="s">
        <v>130</v>
      </c>
      <c r="F14" s="78" t="s">
        <v>108</v>
      </c>
    </row>
    <row r="15" spans="1:6" ht="45" customHeight="1">
      <c r="A15" s="77" t="s">
        <v>145</v>
      </c>
      <c r="B15" s="78" t="s">
        <v>105</v>
      </c>
      <c r="C15" s="78" t="s">
        <v>112</v>
      </c>
      <c r="D15" s="77" t="s">
        <v>107</v>
      </c>
      <c r="E15" s="77" t="s">
        <v>160</v>
      </c>
      <c r="F15" s="78" t="s">
        <v>108</v>
      </c>
    </row>
    <row r="16" spans="1:6" ht="45" customHeight="1">
      <c r="A16" s="77" t="s">
        <v>146</v>
      </c>
      <c r="B16" s="78" t="s">
        <v>105</v>
      </c>
      <c r="C16" s="78" t="s">
        <v>113</v>
      </c>
      <c r="D16" s="77" t="s">
        <v>107</v>
      </c>
      <c r="E16" s="77" t="s">
        <v>160</v>
      </c>
      <c r="F16" s="78" t="s">
        <v>108</v>
      </c>
    </row>
    <row r="17" spans="1:6" ht="41.25" customHeight="1">
      <c r="A17" s="77" t="s">
        <v>147</v>
      </c>
      <c r="B17" s="78" t="s">
        <v>105</v>
      </c>
      <c r="C17" s="78" t="s">
        <v>114</v>
      </c>
      <c r="D17" s="77" t="s">
        <v>107</v>
      </c>
      <c r="E17" s="77" t="s">
        <v>160</v>
      </c>
      <c r="F17" s="78" t="s">
        <v>108</v>
      </c>
    </row>
    <row r="18" spans="1:6" ht="119.25" customHeight="1">
      <c r="A18" s="79" t="s">
        <v>149</v>
      </c>
      <c r="B18" s="80" t="s">
        <v>105</v>
      </c>
      <c r="C18" s="80" t="s">
        <v>115</v>
      </c>
      <c r="D18" s="79" t="s">
        <v>116</v>
      </c>
      <c r="E18" s="80" t="s">
        <v>159</v>
      </c>
      <c r="F18" s="81" t="s">
        <v>117</v>
      </c>
    </row>
    <row r="19" spans="1:6" ht="141.75" customHeight="1">
      <c r="A19" s="79" t="s">
        <v>150</v>
      </c>
      <c r="B19" s="80" t="s">
        <v>105</v>
      </c>
      <c r="C19" s="80" t="s">
        <v>118</v>
      </c>
      <c r="D19" s="79" t="s">
        <v>119</v>
      </c>
      <c r="E19" s="80" t="s">
        <v>218</v>
      </c>
      <c r="F19" s="81" t="s">
        <v>120</v>
      </c>
    </row>
    <row r="20" spans="1:6" ht="114.75" customHeight="1">
      <c r="A20" s="82" t="s">
        <v>151</v>
      </c>
      <c r="B20" s="78" t="s">
        <v>105</v>
      </c>
      <c r="C20" s="78" t="s">
        <v>121</v>
      </c>
      <c r="D20" s="83" t="s">
        <v>122</v>
      </c>
      <c r="E20" s="77" t="s">
        <v>219</v>
      </c>
      <c r="F20" s="77" t="s">
        <v>220</v>
      </c>
    </row>
    <row r="21" spans="1:6" ht="38.25">
      <c r="A21" s="84" t="s">
        <v>152</v>
      </c>
      <c r="B21" s="80" t="s">
        <v>124</v>
      </c>
      <c r="C21" s="81" t="s">
        <v>125</v>
      </c>
      <c r="D21" s="81" t="s">
        <v>126</v>
      </c>
      <c r="E21" s="80" t="s">
        <v>158</v>
      </c>
      <c r="F21" s="80" t="s">
        <v>127</v>
      </c>
    </row>
    <row r="22" spans="1:6" ht="59.25" customHeight="1">
      <c r="A22" s="26" t="s">
        <v>123</v>
      </c>
      <c r="B22" s="85"/>
      <c r="C22" s="86" t="s">
        <v>128</v>
      </c>
      <c r="D22" s="87" t="s">
        <v>129</v>
      </c>
      <c r="E22" s="88" t="s">
        <v>130</v>
      </c>
      <c r="F22" s="89" t="s">
        <v>148</v>
      </c>
    </row>
    <row r="23" spans="1:6" ht="66" customHeight="1">
      <c r="A23" s="26" t="s">
        <v>153</v>
      </c>
      <c r="B23" s="85"/>
      <c r="C23" s="86" t="s">
        <v>131</v>
      </c>
      <c r="D23" s="85" t="s">
        <v>132</v>
      </c>
      <c r="E23" s="88" t="s">
        <v>130</v>
      </c>
      <c r="F23" s="89" t="s">
        <v>127</v>
      </c>
    </row>
    <row r="24" spans="1:6" ht="105" customHeight="1">
      <c r="A24" s="26" t="s">
        <v>154</v>
      </c>
      <c r="B24" s="85"/>
      <c r="C24" s="86" t="s">
        <v>133</v>
      </c>
      <c r="D24" s="85" t="s">
        <v>134</v>
      </c>
      <c r="E24" s="88" t="s">
        <v>135</v>
      </c>
      <c r="F24" s="89" t="s">
        <v>127</v>
      </c>
    </row>
    <row r="25" spans="1:6" ht="75.75" customHeight="1">
      <c r="A25" s="26" t="s">
        <v>155</v>
      </c>
      <c r="B25" s="85"/>
      <c r="C25" s="86" t="s">
        <v>136</v>
      </c>
      <c r="D25" s="85" t="s">
        <v>137</v>
      </c>
      <c r="E25" s="88" t="s">
        <v>130</v>
      </c>
      <c r="F25" s="89" t="s">
        <v>127</v>
      </c>
    </row>
    <row r="26" spans="1:6" ht="77.25" customHeight="1">
      <c r="A26" s="26" t="s">
        <v>156</v>
      </c>
      <c r="B26" s="85"/>
      <c r="C26" s="86" t="s">
        <v>138</v>
      </c>
      <c r="D26" s="85" t="s">
        <v>64</v>
      </c>
      <c r="E26" s="88" t="s">
        <v>130</v>
      </c>
      <c r="F26" s="89" t="s">
        <v>127</v>
      </c>
    </row>
    <row r="27" spans="1:6" ht="72.75" customHeight="1">
      <c r="A27" s="26" t="s">
        <v>157</v>
      </c>
      <c r="B27" s="85"/>
      <c r="C27" s="86" t="s">
        <v>139</v>
      </c>
      <c r="D27" s="85" t="s">
        <v>140</v>
      </c>
      <c r="E27" s="88">
        <v>2015</v>
      </c>
      <c r="F27" s="89" t="s">
        <v>127</v>
      </c>
    </row>
    <row r="29" ht="12.75">
      <c r="D29" s="22" t="s">
        <v>211</v>
      </c>
    </row>
  </sheetData>
  <sheetProtection/>
  <mergeCells count="5">
    <mergeCell ref="E1:F1"/>
    <mergeCell ref="A6:F6"/>
    <mergeCell ref="A7:F7"/>
    <mergeCell ref="D2:F2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view="pageLayout" workbookViewId="0" topLeftCell="A19">
      <selection activeCell="J15" sqref="J15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19.57421875" style="0" customWidth="1"/>
    <col min="4" max="4" width="18.7109375" style="0" customWidth="1"/>
    <col min="5" max="10" width="10.00390625" style="0" customWidth="1"/>
  </cols>
  <sheetData>
    <row r="1" spans="1:10" ht="12.75">
      <c r="A1" s="61"/>
      <c r="B1" s="62"/>
      <c r="C1" s="62"/>
      <c r="D1" s="61"/>
      <c r="E1" s="61"/>
      <c r="F1" s="61"/>
      <c r="G1" s="163" t="s">
        <v>185</v>
      </c>
      <c r="H1" s="163"/>
      <c r="I1" s="163"/>
      <c r="J1" s="163"/>
    </row>
    <row r="2" spans="1:10" ht="12.75">
      <c r="A2" s="61"/>
      <c r="B2" s="62"/>
      <c r="C2" s="62"/>
      <c r="D2" s="61"/>
      <c r="E2" s="61"/>
      <c r="F2" s="61"/>
      <c r="G2" s="61"/>
      <c r="H2" s="61"/>
      <c r="I2" s="61"/>
      <c r="J2" s="63" t="s">
        <v>164</v>
      </c>
    </row>
    <row r="3" spans="1:10" ht="12.75">
      <c r="A3" s="61"/>
      <c r="B3" s="62"/>
      <c r="C3" s="62"/>
      <c r="D3" s="61"/>
      <c r="E3" s="61"/>
      <c r="F3" s="61"/>
      <c r="G3" s="61"/>
      <c r="H3" s="61"/>
      <c r="I3" s="61"/>
      <c r="J3" s="63" t="s">
        <v>165</v>
      </c>
    </row>
    <row r="4" spans="1:10" ht="12.75">
      <c r="A4" s="61"/>
      <c r="B4" s="62"/>
      <c r="C4" s="62"/>
      <c r="D4" s="61"/>
      <c r="E4" s="61"/>
      <c r="F4" s="61"/>
      <c r="G4" s="61"/>
      <c r="H4" s="61"/>
      <c r="I4" s="61"/>
      <c r="J4" s="63"/>
    </row>
    <row r="5" spans="1:10" ht="12.75">
      <c r="A5" s="61"/>
      <c r="B5" s="62"/>
      <c r="C5" s="62"/>
      <c r="D5" s="61"/>
      <c r="E5" s="61"/>
      <c r="F5" s="61"/>
      <c r="G5" s="61"/>
      <c r="H5" s="61"/>
      <c r="I5" s="61"/>
      <c r="J5" s="61"/>
    </row>
    <row r="6" spans="1:10" ht="12.75">
      <c r="A6" s="61"/>
      <c r="B6" s="163" t="s">
        <v>186</v>
      </c>
      <c r="C6" s="163"/>
      <c r="D6" s="163"/>
      <c r="E6" s="163"/>
      <c r="F6" s="163"/>
      <c r="G6" s="163"/>
      <c r="H6" s="163"/>
      <c r="I6" s="163"/>
      <c r="J6" s="61"/>
    </row>
    <row r="7" spans="1:10" ht="12.75">
      <c r="A7" s="61"/>
      <c r="B7" s="166"/>
      <c r="C7" s="166"/>
      <c r="D7" s="166"/>
      <c r="E7" s="166"/>
      <c r="F7" s="166"/>
      <c r="G7" s="166"/>
      <c r="H7" s="166"/>
      <c r="I7" s="166"/>
      <c r="J7" s="61"/>
    </row>
    <row r="8" spans="1:10" ht="12.75">
      <c r="A8" s="167" t="s">
        <v>187</v>
      </c>
      <c r="B8" s="167" t="s">
        <v>188</v>
      </c>
      <c r="C8" s="167" t="s">
        <v>189</v>
      </c>
      <c r="D8" s="167" t="s">
        <v>167</v>
      </c>
      <c r="E8" s="167" t="s">
        <v>43</v>
      </c>
      <c r="F8" s="167"/>
      <c r="G8" s="167"/>
      <c r="H8" s="167"/>
      <c r="I8" s="167"/>
      <c r="J8" s="167"/>
    </row>
    <row r="9" spans="1:10" ht="12.75">
      <c r="A9" s="167"/>
      <c r="B9" s="167"/>
      <c r="C9" s="167"/>
      <c r="D9" s="167"/>
      <c r="E9" s="167" t="s">
        <v>44</v>
      </c>
      <c r="F9" s="167" t="s">
        <v>45</v>
      </c>
      <c r="G9" s="167"/>
      <c r="H9" s="167"/>
      <c r="I9" s="167"/>
      <c r="J9" s="167"/>
    </row>
    <row r="10" spans="1:10" ht="12.75">
      <c r="A10" s="167"/>
      <c r="B10" s="167"/>
      <c r="C10" s="167"/>
      <c r="D10" s="167"/>
      <c r="E10" s="167"/>
      <c r="F10" s="64" t="s">
        <v>190</v>
      </c>
      <c r="G10" s="64" t="s">
        <v>191</v>
      </c>
      <c r="H10" s="64" t="s">
        <v>192</v>
      </c>
      <c r="I10" s="64" t="s">
        <v>193</v>
      </c>
      <c r="J10" s="64" t="s">
        <v>194</v>
      </c>
    </row>
    <row r="11" spans="1:10" ht="12.75">
      <c r="A11" s="167" t="s">
        <v>83</v>
      </c>
      <c r="B11" s="167"/>
      <c r="C11" s="167"/>
      <c r="D11" s="167"/>
      <c r="E11" s="167"/>
      <c r="F11" s="167"/>
      <c r="G11" s="167"/>
      <c r="H11" s="167"/>
      <c r="I11" s="167"/>
      <c r="J11" s="167"/>
    </row>
    <row r="12" spans="1:10" ht="12.75">
      <c r="A12" s="167">
        <v>1</v>
      </c>
      <c r="B12" s="168" t="s">
        <v>210</v>
      </c>
      <c r="C12" s="168" t="s">
        <v>195</v>
      </c>
      <c r="D12" s="65" t="s">
        <v>50</v>
      </c>
      <c r="E12" s="66">
        <f>SUM(F12:J12)</f>
        <v>73141.5</v>
      </c>
      <c r="F12" s="66">
        <f>F13+F14</f>
        <v>22483.699999999997</v>
      </c>
      <c r="G12" s="66">
        <f>G13+G14</f>
        <v>41409.9</v>
      </c>
      <c r="H12" s="66">
        <f>H14</f>
        <v>2933.5</v>
      </c>
      <c r="I12" s="66">
        <f>I14</f>
        <v>3080.2</v>
      </c>
      <c r="J12" s="66">
        <f>J14</f>
        <v>3234.2</v>
      </c>
    </row>
    <row r="13" spans="1:10" ht="89.25">
      <c r="A13" s="167"/>
      <c r="B13" s="168"/>
      <c r="C13" s="168"/>
      <c r="D13" s="65" t="s">
        <v>196</v>
      </c>
      <c r="E13" s="66">
        <f>SUM(F13:J13)</f>
        <v>34155.3</v>
      </c>
      <c r="F13" s="70">
        <v>17924.6</v>
      </c>
      <c r="G13" s="70">
        <v>16230.7</v>
      </c>
      <c r="H13" s="66" t="s">
        <v>214</v>
      </c>
      <c r="I13" s="66" t="s">
        <v>214</v>
      </c>
      <c r="J13" s="66" t="s">
        <v>214</v>
      </c>
    </row>
    <row r="14" spans="1:10" ht="60.75" customHeight="1">
      <c r="A14" s="167"/>
      <c r="B14" s="168"/>
      <c r="C14" s="168"/>
      <c r="D14" s="65" t="s">
        <v>49</v>
      </c>
      <c r="E14" s="66">
        <f>SUM(F14:J14)</f>
        <v>38986.2</v>
      </c>
      <c r="F14" s="66">
        <f>F18+F17</f>
        <v>4559.099999999999</v>
      </c>
      <c r="G14" s="66">
        <f>G18+G17</f>
        <v>25179.2</v>
      </c>
      <c r="H14" s="66">
        <f>H18+H17</f>
        <v>2933.5</v>
      </c>
      <c r="I14" s="66">
        <f>I18+I17</f>
        <v>3080.2</v>
      </c>
      <c r="J14" s="66">
        <f>J18+J17</f>
        <v>3234.2</v>
      </c>
    </row>
    <row r="15" spans="1:10" ht="18.75" customHeight="1">
      <c r="A15" s="175" t="s">
        <v>197</v>
      </c>
      <c r="B15" s="176" t="s">
        <v>198</v>
      </c>
      <c r="C15" s="172" t="s">
        <v>48</v>
      </c>
      <c r="D15" s="69" t="s">
        <v>50</v>
      </c>
      <c r="E15" s="70">
        <f>SUM(F15:J15)</f>
        <v>56962.600000000006</v>
      </c>
      <c r="F15" s="70">
        <f>F16+F17</f>
        <v>18868</v>
      </c>
      <c r="G15" s="70">
        <f>G16+G17</f>
        <v>38094.600000000006</v>
      </c>
      <c r="H15" s="70">
        <f>H16+H17</f>
        <v>0</v>
      </c>
      <c r="I15" s="70">
        <f>I16+I17</f>
        <v>0</v>
      </c>
      <c r="J15" s="70">
        <f>J16+J17</f>
        <v>0</v>
      </c>
    </row>
    <row r="16" spans="1:10" ht="37.5" customHeight="1">
      <c r="A16" s="175"/>
      <c r="B16" s="176"/>
      <c r="C16" s="173"/>
      <c r="D16" s="69" t="s">
        <v>51</v>
      </c>
      <c r="E16" s="70">
        <f>SUM(F16:J16)</f>
        <v>34155.3</v>
      </c>
      <c r="F16" s="70">
        <v>17924.6</v>
      </c>
      <c r="G16" s="70">
        <v>16230.7</v>
      </c>
      <c r="H16" s="70">
        <v>0</v>
      </c>
      <c r="I16" s="70">
        <v>0</v>
      </c>
      <c r="J16" s="70">
        <v>0</v>
      </c>
    </row>
    <row r="17" spans="1:10" ht="99.75" customHeight="1">
      <c r="A17" s="175"/>
      <c r="B17" s="176"/>
      <c r="C17" s="174"/>
      <c r="D17" s="69" t="s">
        <v>49</v>
      </c>
      <c r="E17" s="70">
        <f>SUM(F17:J17)</f>
        <v>22807.300000000003</v>
      </c>
      <c r="F17" s="70">
        <v>943.4</v>
      </c>
      <c r="G17" s="70">
        <v>21863.9</v>
      </c>
      <c r="H17" s="70">
        <v>0</v>
      </c>
      <c r="I17" s="70">
        <v>0</v>
      </c>
      <c r="J17" s="70">
        <v>0</v>
      </c>
    </row>
    <row r="18" spans="1:10" ht="51">
      <c r="A18" s="67" t="s">
        <v>199</v>
      </c>
      <c r="B18" s="72" t="s">
        <v>53</v>
      </c>
      <c r="C18" s="68" t="s">
        <v>54</v>
      </c>
      <c r="D18" s="69" t="s">
        <v>49</v>
      </c>
      <c r="E18" s="70">
        <f>SUM(F18:J18)</f>
        <v>16178.900000000001</v>
      </c>
      <c r="F18" s="70">
        <v>3615.7</v>
      </c>
      <c r="G18" s="70">
        <v>3315.3</v>
      </c>
      <c r="H18" s="70">
        <v>2933.5</v>
      </c>
      <c r="I18" s="70">
        <v>3080.2</v>
      </c>
      <c r="J18" s="70">
        <v>3234.2</v>
      </c>
    </row>
    <row r="19" spans="1:10" ht="12.75">
      <c r="A19" s="175"/>
      <c r="B19" s="177" t="s">
        <v>55</v>
      </c>
      <c r="C19" s="167"/>
      <c r="D19" s="65" t="s">
        <v>50</v>
      </c>
      <c r="E19" s="70">
        <f>E20+E21</f>
        <v>73141.5</v>
      </c>
      <c r="F19" s="70">
        <f>F20+F21</f>
        <v>22483.699999999997</v>
      </c>
      <c r="G19" s="70">
        <f>G20+G21</f>
        <v>41409.9</v>
      </c>
      <c r="H19" s="70">
        <f>H21</f>
        <v>2933.5</v>
      </c>
      <c r="I19" s="70">
        <f>I21</f>
        <v>3080.2</v>
      </c>
      <c r="J19" s="70">
        <f>J21</f>
        <v>3234.2</v>
      </c>
    </row>
    <row r="20" spans="1:10" ht="25.5">
      <c r="A20" s="175"/>
      <c r="B20" s="177"/>
      <c r="C20" s="167"/>
      <c r="D20" s="69" t="s">
        <v>51</v>
      </c>
      <c r="E20" s="70">
        <f>SUM(F20:J20)</f>
        <v>34155.3</v>
      </c>
      <c r="F20" s="70">
        <f>F13</f>
        <v>17924.6</v>
      </c>
      <c r="G20" s="70">
        <f aca="true" t="shared" si="0" ref="G20:J21">G13</f>
        <v>16230.7</v>
      </c>
      <c r="H20" s="70" t="str">
        <f t="shared" si="0"/>
        <v>-</v>
      </c>
      <c r="I20" s="70" t="str">
        <f t="shared" si="0"/>
        <v>-</v>
      </c>
      <c r="J20" s="70" t="str">
        <f t="shared" si="0"/>
        <v>-</v>
      </c>
    </row>
    <row r="21" spans="1:10" ht="25.5">
      <c r="A21" s="175"/>
      <c r="B21" s="177"/>
      <c r="C21" s="167"/>
      <c r="D21" s="65" t="s">
        <v>49</v>
      </c>
      <c r="E21" s="70">
        <f>SUM(F21:J21)</f>
        <v>38986.2</v>
      </c>
      <c r="F21" s="70">
        <f>F14</f>
        <v>4559.099999999999</v>
      </c>
      <c r="G21" s="70">
        <f t="shared" si="0"/>
        <v>25179.2</v>
      </c>
      <c r="H21" s="70">
        <f t="shared" si="0"/>
        <v>2933.5</v>
      </c>
      <c r="I21" s="70">
        <f t="shared" si="0"/>
        <v>3080.2</v>
      </c>
      <c r="J21" s="70">
        <f t="shared" si="0"/>
        <v>3234.2</v>
      </c>
    </row>
    <row r="22" spans="1:10" ht="12.75">
      <c r="A22" s="178" t="s">
        <v>56</v>
      </c>
      <c r="B22" s="179"/>
      <c r="C22" s="179"/>
      <c r="D22" s="179"/>
      <c r="E22" s="179"/>
      <c r="F22" s="179"/>
      <c r="G22" s="179"/>
      <c r="H22" s="179"/>
      <c r="I22" s="179"/>
      <c r="J22" s="180"/>
    </row>
    <row r="23" spans="1:10" ht="102">
      <c r="A23" s="71" t="s">
        <v>13</v>
      </c>
      <c r="B23" s="73" t="s">
        <v>215</v>
      </c>
      <c r="C23" s="64" t="s">
        <v>54</v>
      </c>
      <c r="D23" s="69" t="s">
        <v>49</v>
      </c>
      <c r="E23" s="70">
        <f aca="true" t="shared" si="1" ref="E23:E29">SUM(F23:J23)</f>
        <v>264480</v>
      </c>
      <c r="F23" s="70">
        <f>F24+F25+F26+F27+F28</f>
        <v>53168.40000000001</v>
      </c>
      <c r="G23" s="70">
        <v>52827.9</v>
      </c>
      <c r="H23" s="70">
        <f>H24+H25+H26+H27</f>
        <v>52827.9</v>
      </c>
      <c r="I23" s="70">
        <f>I24+I25+I26+I27</f>
        <v>52827.9</v>
      </c>
      <c r="J23" s="70">
        <f>J24+J25+J26+J27</f>
        <v>52827.9</v>
      </c>
    </row>
    <row r="24" spans="1:10" ht="25.5">
      <c r="A24" s="71" t="s">
        <v>197</v>
      </c>
      <c r="B24" s="74" t="s">
        <v>57</v>
      </c>
      <c r="C24" s="64" t="s">
        <v>54</v>
      </c>
      <c r="D24" s="69" t="s">
        <v>49</v>
      </c>
      <c r="E24" s="70">
        <f t="shared" si="1"/>
        <v>145334.5</v>
      </c>
      <c r="F24" s="70">
        <v>29066.9</v>
      </c>
      <c r="G24" s="70">
        <v>29066.9</v>
      </c>
      <c r="H24" s="70">
        <v>29066.9</v>
      </c>
      <c r="I24" s="70">
        <v>29066.9</v>
      </c>
      <c r="J24" s="70">
        <v>29066.9</v>
      </c>
    </row>
    <row r="25" spans="1:10" ht="25.5">
      <c r="A25" s="71" t="s">
        <v>199</v>
      </c>
      <c r="B25" s="74" t="s">
        <v>58</v>
      </c>
      <c r="C25" s="64" t="s">
        <v>54</v>
      </c>
      <c r="D25" s="69" t="s">
        <v>49</v>
      </c>
      <c r="E25" s="70">
        <f t="shared" si="1"/>
        <v>92872.2</v>
      </c>
      <c r="F25" s="70">
        <v>18160.2</v>
      </c>
      <c r="G25" s="70">
        <v>18678</v>
      </c>
      <c r="H25" s="70">
        <v>18678</v>
      </c>
      <c r="I25" s="70">
        <v>18678</v>
      </c>
      <c r="J25" s="70">
        <v>18678</v>
      </c>
    </row>
    <row r="26" spans="1:10" ht="25.5">
      <c r="A26" s="71" t="s">
        <v>200</v>
      </c>
      <c r="B26" s="74" t="s">
        <v>75</v>
      </c>
      <c r="C26" s="64" t="s">
        <v>54</v>
      </c>
      <c r="D26" s="69" t="s">
        <v>49</v>
      </c>
      <c r="E26" s="70">
        <f t="shared" si="1"/>
        <v>17765</v>
      </c>
      <c r="F26" s="70">
        <v>3468.6</v>
      </c>
      <c r="G26" s="70">
        <v>3574.1</v>
      </c>
      <c r="H26" s="70">
        <v>3574.1</v>
      </c>
      <c r="I26" s="70">
        <v>3574.1</v>
      </c>
      <c r="J26" s="70">
        <v>3574.1</v>
      </c>
    </row>
    <row r="27" spans="1:10" ht="25.5">
      <c r="A27" s="71" t="s">
        <v>201</v>
      </c>
      <c r="B27" s="75" t="s">
        <v>202</v>
      </c>
      <c r="C27" s="64" t="s">
        <v>54</v>
      </c>
      <c r="D27" s="69" t="s">
        <v>49</v>
      </c>
      <c r="E27" s="70">
        <f t="shared" si="1"/>
        <v>7544.5</v>
      </c>
      <c r="F27" s="70">
        <v>1508.9</v>
      </c>
      <c r="G27" s="70">
        <v>1508.9</v>
      </c>
      <c r="H27" s="70">
        <v>1508.9</v>
      </c>
      <c r="I27" s="70">
        <v>1508.9</v>
      </c>
      <c r="J27" s="70">
        <v>1508.9</v>
      </c>
    </row>
    <row r="28" spans="1:10" ht="25.5">
      <c r="A28" s="71" t="s">
        <v>203</v>
      </c>
      <c r="B28" s="75" t="s">
        <v>204</v>
      </c>
      <c r="C28" s="64" t="s">
        <v>54</v>
      </c>
      <c r="D28" s="69" t="s">
        <v>49</v>
      </c>
      <c r="E28" s="70">
        <f t="shared" si="1"/>
        <v>1927.6</v>
      </c>
      <c r="F28" s="70">
        <v>963.8</v>
      </c>
      <c r="G28" s="70">
        <v>963.8</v>
      </c>
      <c r="H28" s="70" t="s">
        <v>214</v>
      </c>
      <c r="I28" s="70" t="s">
        <v>214</v>
      </c>
      <c r="J28" s="70" t="s">
        <v>214</v>
      </c>
    </row>
    <row r="29" spans="1:10" ht="25.5">
      <c r="A29" s="71"/>
      <c r="B29" s="64" t="s">
        <v>70</v>
      </c>
      <c r="C29" s="64"/>
      <c r="D29" s="69" t="s">
        <v>49</v>
      </c>
      <c r="E29" s="70">
        <f t="shared" si="1"/>
        <v>264480</v>
      </c>
      <c r="F29" s="70">
        <f>F23</f>
        <v>53168.40000000001</v>
      </c>
      <c r="G29" s="70">
        <f>G23</f>
        <v>52827.9</v>
      </c>
      <c r="H29" s="70">
        <f>H23</f>
        <v>52827.9</v>
      </c>
      <c r="I29" s="70">
        <f>I23</f>
        <v>52827.9</v>
      </c>
      <c r="J29" s="70">
        <f>J23</f>
        <v>52827.9</v>
      </c>
    </row>
    <row r="30" spans="1:10" ht="12.75">
      <c r="A30" s="178" t="s">
        <v>205</v>
      </c>
      <c r="B30" s="179"/>
      <c r="C30" s="179"/>
      <c r="D30" s="179"/>
      <c r="E30" s="179"/>
      <c r="F30" s="179"/>
      <c r="G30" s="179"/>
      <c r="H30" s="179"/>
      <c r="I30" s="179"/>
      <c r="J30" s="180"/>
    </row>
    <row r="31" spans="1:10" ht="51">
      <c r="A31" s="71" t="s">
        <v>13</v>
      </c>
      <c r="B31" s="73" t="s">
        <v>206</v>
      </c>
      <c r="C31" s="64" t="s">
        <v>54</v>
      </c>
      <c r="D31" s="69" t="s">
        <v>49</v>
      </c>
      <c r="E31" s="70">
        <f aca="true" t="shared" si="2" ref="E31:J31">E32+E33</f>
        <v>211721.5</v>
      </c>
      <c r="F31" s="70">
        <f t="shared" si="2"/>
        <v>42344.3</v>
      </c>
      <c r="G31" s="70">
        <f t="shared" si="2"/>
        <v>42344.3</v>
      </c>
      <c r="H31" s="70">
        <f t="shared" si="2"/>
        <v>42344.3</v>
      </c>
      <c r="I31" s="70">
        <f t="shared" si="2"/>
        <v>42344.3</v>
      </c>
      <c r="J31" s="70">
        <f t="shared" si="2"/>
        <v>42344.3</v>
      </c>
    </row>
    <row r="32" spans="1:10" ht="25.5">
      <c r="A32" s="71" t="s">
        <v>197</v>
      </c>
      <c r="B32" s="74" t="s">
        <v>207</v>
      </c>
      <c r="C32" s="64" t="s">
        <v>54</v>
      </c>
      <c r="D32" s="69" t="s">
        <v>49</v>
      </c>
      <c r="E32" s="70">
        <f>SUM(F32:J32)</f>
        <v>18575</v>
      </c>
      <c r="F32" s="70">
        <v>3715</v>
      </c>
      <c r="G32" s="70">
        <v>3715</v>
      </c>
      <c r="H32" s="70">
        <v>3715</v>
      </c>
      <c r="I32" s="70">
        <v>3715</v>
      </c>
      <c r="J32" s="70">
        <v>3715</v>
      </c>
    </row>
    <row r="33" spans="1:10" ht="25.5">
      <c r="A33" s="71" t="s">
        <v>199</v>
      </c>
      <c r="B33" s="74" t="s">
        <v>208</v>
      </c>
      <c r="C33" s="64" t="s">
        <v>54</v>
      </c>
      <c r="D33" s="69" t="s">
        <v>49</v>
      </c>
      <c r="E33" s="70">
        <f>SUM(F33:J33)</f>
        <v>193146.5</v>
      </c>
      <c r="F33" s="70">
        <v>38629.3</v>
      </c>
      <c r="G33" s="70">
        <v>38629.3</v>
      </c>
      <c r="H33" s="70">
        <v>38629.3</v>
      </c>
      <c r="I33" s="70">
        <v>38629.3</v>
      </c>
      <c r="J33" s="70">
        <v>38629.3</v>
      </c>
    </row>
    <row r="34" spans="1:10" ht="25.5">
      <c r="A34" s="71"/>
      <c r="B34" s="64" t="s">
        <v>73</v>
      </c>
      <c r="C34" s="64" t="s">
        <v>54</v>
      </c>
      <c r="D34" s="69" t="s">
        <v>49</v>
      </c>
      <c r="E34" s="70">
        <f>SUM(F34:J34)</f>
        <v>211721.5</v>
      </c>
      <c r="F34" s="70">
        <f>F31</f>
        <v>42344.3</v>
      </c>
      <c r="G34" s="70">
        <f>G31</f>
        <v>42344.3</v>
      </c>
      <c r="H34" s="70">
        <f>H31</f>
        <v>42344.3</v>
      </c>
      <c r="I34" s="70">
        <f>I31</f>
        <v>42344.3</v>
      </c>
      <c r="J34" s="70">
        <f>J31</f>
        <v>42344.3</v>
      </c>
    </row>
    <row r="35" spans="1:10" ht="12.75">
      <c r="A35" s="169"/>
      <c r="B35" s="172" t="s">
        <v>209</v>
      </c>
      <c r="C35" s="167"/>
      <c r="D35" s="69" t="s">
        <v>50</v>
      </c>
      <c r="E35" s="70">
        <f>E36+E37</f>
        <v>549343.0000000001</v>
      </c>
      <c r="F35" s="70">
        <f>F36+F37</f>
        <v>117996.40000000002</v>
      </c>
      <c r="G35" s="70">
        <f>G36+G37</f>
        <v>136582.1</v>
      </c>
      <c r="H35" s="70">
        <f>H37</f>
        <v>98105.70000000001</v>
      </c>
      <c r="I35" s="70">
        <f>I37</f>
        <v>98252.4</v>
      </c>
      <c r="J35" s="70">
        <f>J37</f>
        <v>98406.4</v>
      </c>
    </row>
    <row r="36" spans="1:10" ht="25.5">
      <c r="A36" s="170"/>
      <c r="B36" s="173"/>
      <c r="C36" s="167"/>
      <c r="D36" s="69" t="s">
        <v>51</v>
      </c>
      <c r="E36" s="70">
        <f>SUM(F36:J36)</f>
        <v>34155.3</v>
      </c>
      <c r="F36" s="70">
        <f>F20</f>
        <v>17924.6</v>
      </c>
      <c r="G36" s="70">
        <f>G20</f>
        <v>16230.7</v>
      </c>
      <c r="H36" s="70" t="str">
        <f>H20</f>
        <v>-</v>
      </c>
      <c r="I36" s="70" t="str">
        <f>I20</f>
        <v>-</v>
      </c>
      <c r="J36" s="70" t="str">
        <f>J20</f>
        <v>-</v>
      </c>
    </row>
    <row r="37" spans="1:10" ht="25.5">
      <c r="A37" s="171"/>
      <c r="B37" s="174"/>
      <c r="C37" s="167"/>
      <c r="D37" s="69" t="s">
        <v>49</v>
      </c>
      <c r="E37" s="70">
        <f>SUM(F37:J37)</f>
        <v>515187.70000000007</v>
      </c>
      <c r="F37" s="70">
        <f>F21+F29+F34</f>
        <v>100071.80000000002</v>
      </c>
      <c r="G37" s="70">
        <f>G21+G29+G34</f>
        <v>120351.40000000001</v>
      </c>
      <c r="H37" s="70">
        <f>H21+H29+H34</f>
        <v>98105.70000000001</v>
      </c>
      <c r="I37" s="70">
        <f>I21+I29+I34</f>
        <v>98252.4</v>
      </c>
      <c r="J37" s="70">
        <f>J21+J29+J34</f>
        <v>98406.4</v>
      </c>
    </row>
    <row r="38" spans="1:10" ht="15.75">
      <c r="A38" s="181"/>
      <c r="B38" s="181"/>
      <c r="C38" s="181"/>
      <c r="D38" s="58"/>
      <c r="E38" s="59"/>
      <c r="F38" s="60"/>
      <c r="G38" s="60"/>
      <c r="H38" s="60"/>
      <c r="I38" s="60"/>
      <c r="J38" s="60"/>
    </row>
    <row r="39" spans="1:10" ht="15.75">
      <c r="A39" s="181"/>
      <c r="B39" s="181"/>
      <c r="C39" s="181"/>
      <c r="D39" s="58" t="s">
        <v>213</v>
      </c>
      <c r="E39" s="59"/>
      <c r="F39" s="60"/>
      <c r="G39" s="60"/>
      <c r="H39" s="60"/>
      <c r="I39" s="60"/>
      <c r="J39" s="60"/>
    </row>
    <row r="40" spans="1:10" ht="15.75">
      <c r="A40" s="181"/>
      <c r="B40" s="181"/>
      <c r="C40" s="181"/>
      <c r="D40" s="58"/>
      <c r="E40" s="59"/>
      <c r="F40" s="60"/>
      <c r="G40" s="60"/>
      <c r="H40" s="60"/>
      <c r="I40" s="60"/>
      <c r="J40" s="60"/>
    </row>
    <row r="41" spans="1:10" ht="15.75">
      <c r="A41" s="181"/>
      <c r="B41" s="181"/>
      <c r="C41" s="181"/>
      <c r="D41" s="58"/>
      <c r="E41" s="59"/>
      <c r="F41" s="60"/>
      <c r="G41" s="60"/>
      <c r="H41" s="60"/>
      <c r="I41" s="60"/>
      <c r="J41" s="60"/>
    </row>
  </sheetData>
  <sheetProtection/>
  <mergeCells count="25">
    <mergeCell ref="A22:J22"/>
    <mergeCell ref="A30:J30"/>
    <mergeCell ref="A35:A37"/>
    <mergeCell ref="B35:B37"/>
    <mergeCell ref="C35:C37"/>
    <mergeCell ref="A38:C41"/>
    <mergeCell ref="A15:A17"/>
    <mergeCell ref="B15:B17"/>
    <mergeCell ref="C15:C17"/>
    <mergeCell ref="A19:A21"/>
    <mergeCell ref="B19:B21"/>
    <mergeCell ref="C19:C21"/>
    <mergeCell ref="A11:J11"/>
    <mergeCell ref="A12:A14"/>
    <mergeCell ref="B12:B14"/>
    <mergeCell ref="C12:C14"/>
    <mergeCell ref="G1:J1"/>
    <mergeCell ref="B6:I7"/>
    <mergeCell ref="A8:A10"/>
    <mergeCell ref="B8:B10"/>
    <mergeCell ref="C8:C10"/>
    <mergeCell ref="D8:D10"/>
    <mergeCell ref="E8:J8"/>
    <mergeCell ref="E9:E10"/>
    <mergeCell ref="F9:J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Зиневич</cp:lastModifiedBy>
  <cp:lastPrinted>2016-03-23T06:53:00Z</cp:lastPrinted>
  <dcterms:created xsi:type="dcterms:W3CDTF">2014-02-14T10:26:29Z</dcterms:created>
  <dcterms:modified xsi:type="dcterms:W3CDTF">2016-03-23T09:10:24Z</dcterms:modified>
  <cp:category/>
  <cp:version/>
  <cp:contentType/>
  <cp:contentStatus/>
</cp:coreProperties>
</file>